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M:\p_ds\B-2025\Ramingen\CEP 2025\Bijlagen\"/>
    </mc:Choice>
  </mc:AlternateContent>
  <xr:revisionPtr revIDLastSave="0" documentId="8_{B9DA4870-CA95-4A2C-9465-2788C3516CBA}" xr6:coauthVersionLast="47" xr6:coauthVersionMax="47" xr10:uidLastSave="{00000000-0000-0000-0000-000000000000}"/>
  <bookViews>
    <workbookView xWindow="28680" yWindow="-120" windowWidth="29040" windowHeight="15840" xr2:uid="{00000000-000D-0000-FFFF-FFFF00000000}"/>
  </bookViews>
  <sheets>
    <sheet name="contents" sheetId="90" r:id="rId1"/>
    <sheet name="readme" sheetId="73" r:id="rId2"/>
    <sheet name="Appendix_01" sheetId="79" r:id="rId3"/>
    <sheet name="Appendix_02" sheetId="80" r:id="rId4"/>
    <sheet name="Appendix_03" sheetId="101" r:id="rId5"/>
    <sheet name="Appendix_04_1" sheetId="108" r:id="rId6"/>
    <sheet name="Appendix_04_2" sheetId="107" r:id="rId7"/>
    <sheet name="Appendix_04_3" sheetId="106" r:id="rId8"/>
    <sheet name="Appendix_04_4" sheetId="105" r:id="rId9"/>
    <sheet name="Appendix_04_5" sheetId="104" r:id="rId10"/>
    <sheet name="Appendix_04_6" sheetId="103" r:id="rId11"/>
    <sheet name="Appendix_04_7" sheetId="102" r:id="rId12"/>
    <sheet name="Appendix_05" sheetId="81" r:id="rId13"/>
    <sheet name="Appendix_06" sheetId="82" r:id="rId14"/>
    <sheet name="Appendix_07" sheetId="83" r:id="rId15"/>
    <sheet name="Appendix_08" sheetId="84" r:id="rId16"/>
    <sheet name="Appendix_09" sheetId="85" r:id="rId17"/>
    <sheet name="Appendix_10" sheetId="45" r:id="rId18"/>
    <sheet name="Appendix_11" sheetId="97" r:id="rId19"/>
    <sheet name="Appendix_12" sheetId="98" r:id="rId20"/>
    <sheet name="Appendix_13" sheetId="56" r:id="rId21"/>
    <sheet name="Appendix_14" sheetId="57" r:id="rId22"/>
    <sheet name="Appendix_15" sheetId="58" r:id="rId23"/>
    <sheet name="Appendix_16" sheetId="59" r:id="rId24"/>
    <sheet name="Appendix_17" sheetId="69" r:id="rId25"/>
    <sheet name="Appendix_18" sheetId="62" r:id="rId26"/>
    <sheet name="Appendix_19A" sheetId="91" r:id="rId27"/>
    <sheet name="Appendix_19B" sheetId="92" r:id="rId28"/>
  </sheets>
  <calcPr calcId="191029" calcMode="manual"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73" l="1"/>
  <c r="A29" i="90"/>
  <c r="A28" i="90"/>
  <c r="A27" i="90"/>
  <c r="A26" i="90"/>
  <c r="A25" i="90"/>
  <c r="A24" i="90"/>
  <c r="A23" i="90"/>
  <c r="A22" i="90"/>
  <c r="A21" i="90"/>
  <c r="A20" i="90"/>
  <c r="A19" i="90"/>
  <c r="A18" i="90"/>
  <c r="A17" i="90"/>
  <c r="A16" i="90"/>
  <c r="A15" i="90"/>
  <c r="A14" i="90"/>
  <c r="A13" i="90"/>
  <c r="A12" i="90"/>
  <c r="A11" i="90"/>
  <c r="A10" i="90"/>
  <c r="A9" i="90"/>
  <c r="A8" i="90"/>
  <c r="A7" i="90"/>
  <c r="A6" i="90"/>
  <c r="A5" i="90"/>
  <c r="A4" i="90"/>
  <c r="A3" i="90"/>
</calcChain>
</file>

<file path=xl/sharedStrings.xml><?xml version="1.0" encoding="utf-8"?>
<sst xmlns="http://schemas.openxmlformats.org/spreadsheetml/2006/main" count="1208" uniqueCount="510">
  <si>
    <t>annual growth rates</t>
  </si>
  <si>
    <t>International items</t>
  </si>
  <si>
    <t>Relevant world trade volume goods and services</t>
  </si>
  <si>
    <t>Export price competitors (a)</t>
  </si>
  <si>
    <t>Long-term interest rate the Netherlands (level in %)</t>
  </si>
  <si>
    <t>GDP and demand (volume)</t>
  </si>
  <si>
    <t>Gross domestic product (GDP ; economic growth)</t>
  </si>
  <si>
    <t>Household consumption</t>
  </si>
  <si>
    <t>Government consumption</t>
  </si>
  <si>
    <t>Capital formation (including changes in stock) (b)</t>
  </si>
  <si>
    <t>Exports of goods and services</t>
  </si>
  <si>
    <t>Imports of goods and services (b)</t>
  </si>
  <si>
    <t>Prices wages and purchasing power</t>
  </si>
  <si>
    <t>Price gross domestic product</t>
  </si>
  <si>
    <t>Inflation (harmonised index of consumer prices (HICP))</t>
  </si>
  <si>
    <t>Labour force</t>
  </si>
  <si>
    <t>Active labour force</t>
  </si>
  <si>
    <t>Unemployment (in thousands of persons)</t>
  </si>
  <si>
    <t>Unemployment rate (% of the labour force)</t>
  </si>
  <si>
    <t>Employment (hours)</t>
  </si>
  <si>
    <t>Other items</t>
  </si>
  <si>
    <t>Labour productivity private sector (per hour)</t>
  </si>
  <si>
    <t>Current-account balance (level in % GDP)</t>
  </si>
  <si>
    <t>levels in % GDP</t>
  </si>
  <si>
    <t>Public sector</t>
  </si>
  <si>
    <t>Gross debt general government</t>
  </si>
  <si>
    <t>(a) Goods and services, non-commodities.</t>
  </si>
  <si>
    <t>(b) As a result of the revision of the National Accounts 2015, investment growth was revised upwards by 18 %-point in 2015. Because at the same time the import growth has been revised upwards by 6.1% -point, there is no effect on GDP growth. The effect is temporary. In 2016, investment growth was revised downwards by 12.6% -point and import growth by 6.1% -point. It concerns many billions of intellectual property acquired by a Dutch company abroad. For the revision Statistics Netherlands booked this as a purchase of non-produced assets (brand names) without having effect on investments and imports. After revision it is booked as R &amp; D purchases with effect on investments and imports.</t>
  </si>
  <si>
    <t>Gross fixed investment and exports</t>
  </si>
  <si>
    <t>Private residential investment</t>
  </si>
  <si>
    <t>Exports goods and services (non-energy): domestically produced</t>
  </si>
  <si>
    <t>Exports goods and services (non-energy): re-exports</t>
  </si>
  <si>
    <t>Prices ; general government and national consumer price index (CPI)</t>
  </si>
  <si>
    <t>National consumer price index (CPI)</t>
  </si>
  <si>
    <t>Price material government consumption (IMOC)</t>
  </si>
  <si>
    <t>Price intermediate government consumption</t>
  </si>
  <si>
    <t>Price gross fixed capital formation of the government</t>
  </si>
  <si>
    <t>Price national expenditure</t>
  </si>
  <si>
    <t>Price gross value added private sector</t>
  </si>
  <si>
    <t>levels</t>
  </si>
  <si>
    <t>Various economic indicators</t>
  </si>
  <si>
    <t>Gross domestic product in billion euros</t>
  </si>
  <si>
    <t>Population in thousands of persons</t>
  </si>
  <si>
    <t>Structural financial balance general government (EMU EC-method ; % GDP)</t>
  </si>
  <si>
    <t>(e) As a consequence of the revision of the National Accounts 2015, investment growth was revised upwards by 18%-points in 2015. Because import growth was revised upwards by 6.1% -points at the same time, there is no effect on GDP growth. The effect is only temporary: in 2016, investment growth was revised downwards by 12.6% -points and import growth by 6.1% -points. This shift concerns many billions of intellectual property acquired by a Dutch company abroad. Before the revision, Statistics Netherlands booked this as a purchase of non-produced assets (brand names) without having effect on investments and imports. After the revision Statistics Netherlands booked this as R&amp;D purchases with effect on investments and imports.</t>
  </si>
  <si>
    <t>Compensation of employees</t>
  </si>
  <si>
    <t>Business</t>
  </si>
  <si>
    <t>Government</t>
  </si>
  <si>
    <t>Operating surplus (net)</t>
  </si>
  <si>
    <t>Capital consumption</t>
  </si>
  <si>
    <t>Gross Domestic Product at market prices</t>
  </si>
  <si>
    <t>Imports</t>
  </si>
  <si>
    <t>Total resources</t>
  </si>
  <si>
    <t>Payed primary income</t>
  </si>
  <si>
    <t>Payed current transfers</t>
  </si>
  <si>
    <t>Current account balance</t>
  </si>
  <si>
    <t>Total</t>
  </si>
  <si>
    <t>Final consumption expenditure</t>
  </si>
  <si>
    <t>Households</t>
  </si>
  <si>
    <t xml:space="preserve"> Social transfers in kind</t>
  </si>
  <si>
    <t xml:space="preserve"> Compensation of employees</t>
  </si>
  <si>
    <t xml:space="preserve"> Other</t>
  </si>
  <si>
    <t>Capital formation</t>
  </si>
  <si>
    <t>Changes in stock</t>
  </si>
  <si>
    <t>National final expenditure</t>
  </si>
  <si>
    <t>Exports</t>
  </si>
  <si>
    <t>Total expenditure</t>
  </si>
  <si>
    <t>Export surplus</t>
  </si>
  <si>
    <t>Received primary income</t>
  </si>
  <si>
    <t>Received current transfers</t>
  </si>
  <si>
    <t xml:space="preserve"> Government</t>
  </si>
  <si>
    <t>Volumes</t>
  </si>
  <si>
    <t xml:space="preserve"> Households</t>
  </si>
  <si>
    <t xml:space="preserve">   Social transfers in kind</t>
  </si>
  <si>
    <t xml:space="preserve">   Compensation of employees</t>
  </si>
  <si>
    <t xml:space="preserve">   Other</t>
  </si>
  <si>
    <t>annual percentage changes</t>
  </si>
  <si>
    <t>Prices</t>
  </si>
  <si>
    <t>Government expenditure</t>
  </si>
  <si>
    <t xml:space="preserve">  Business</t>
  </si>
  <si>
    <t xml:space="preserve">  Government</t>
  </si>
  <si>
    <t xml:space="preserve">Operating surplus (net)  </t>
  </si>
  <si>
    <t>Gross domestic product at market prices</t>
  </si>
  <si>
    <t xml:space="preserve">  Households</t>
  </si>
  <si>
    <t>Final expenditure</t>
  </si>
  <si>
    <t>Primary-income balance</t>
  </si>
  <si>
    <t>Capital-transfers balance</t>
  </si>
  <si>
    <t>Current-account balance</t>
  </si>
  <si>
    <t>annual percentage changes, volume</t>
  </si>
  <si>
    <t>Real disposable household income</t>
  </si>
  <si>
    <t>Private non-residential investment</t>
  </si>
  <si>
    <t>levels in %</t>
  </si>
  <si>
    <t>Goods and services</t>
  </si>
  <si>
    <t>Exports volume</t>
  </si>
  <si>
    <t>Trade performance (a)</t>
  </si>
  <si>
    <t>Export performance (b)</t>
  </si>
  <si>
    <t>Imports of goods and services</t>
  </si>
  <si>
    <t>Exports of goods and services (non-energy)</t>
  </si>
  <si>
    <t>Export price competitors (c)</t>
  </si>
  <si>
    <t>Price competitiveness (d)</t>
  </si>
  <si>
    <t>Current balance (% GDP)</t>
  </si>
  <si>
    <t>(a) Export goods and services minus relevant world trade volume goods and services.</t>
  </si>
  <si>
    <t>(c) Goods and services, non-commodities.</t>
  </si>
  <si>
    <t>(d) Export price competitors minus export price goods and services non-energy.</t>
  </si>
  <si>
    <t>(f) Until recently, the Dutch branch of a foreign multinational had the economic ownership of goods that were made and purchased abroad under its management and were subsequently exported, for the most part. The goods involved in these imports and exports were not physically in the Netherlands, but, according to SNA 2008, had to be counted as Dutch imports and exports. However, the parent company of the Dutch branch recently decided to take on the economic ownership of part of these goods flows. This means that they will disappear from Dutch imports and exports and this will have a negative effect on year-on-year developments in imports and exports in 2018 and 2019.</t>
  </si>
  <si>
    <t>Imports volume</t>
  </si>
  <si>
    <t xml:space="preserve"> Energy</t>
  </si>
  <si>
    <t xml:space="preserve"> Re-exports</t>
  </si>
  <si>
    <t xml:space="preserve"> Domestically produced</t>
  </si>
  <si>
    <t xml:space="preserve"> Domestic market</t>
  </si>
  <si>
    <t>Consumption price (National Accounts)</t>
  </si>
  <si>
    <t>Incidental wage</t>
  </si>
  <si>
    <t>Gross wage</t>
  </si>
  <si>
    <t>Social premium employers</t>
  </si>
  <si>
    <t>The linking of social security to the minimum wage</t>
  </si>
  <si>
    <t>Gross minimum wage</t>
  </si>
  <si>
    <t>Net minimum benefit</t>
  </si>
  <si>
    <t>level in thousands of persons</t>
  </si>
  <si>
    <t>(Active) Population and labour supply (b)</t>
  </si>
  <si>
    <t>Population (c)</t>
  </si>
  <si>
    <t>Population aged 15-74 and non-institutional</t>
  </si>
  <si>
    <t>of which labour force aged 15-74</t>
  </si>
  <si>
    <t xml:space="preserve">            of which active labour force aged 15-74</t>
  </si>
  <si>
    <t xml:space="preserve">                         unemployment aged 15-74</t>
  </si>
  <si>
    <t xml:space="preserve">             inactive population</t>
  </si>
  <si>
    <t>Labour supply (d)</t>
  </si>
  <si>
    <t>Employment</t>
  </si>
  <si>
    <t>Employment, persons</t>
  </si>
  <si>
    <t>of which employees</t>
  </si>
  <si>
    <t xml:space="preserve">             self-employed</t>
  </si>
  <si>
    <t>of which public sector</t>
  </si>
  <si>
    <t xml:space="preserve">              private sector</t>
  </si>
  <si>
    <t xml:space="preserve">               of which employees</t>
  </si>
  <si>
    <t xml:space="preserve">                           self-employed</t>
  </si>
  <si>
    <t xml:space="preserve">               of whom social service sector</t>
  </si>
  <si>
    <t>Employment, millions of hours worked</t>
  </si>
  <si>
    <t>Ratios</t>
  </si>
  <si>
    <t>Hours worked per person employed</t>
  </si>
  <si>
    <t>Unemployment aged 15-74 (% of the labour force)</t>
  </si>
  <si>
    <t>Net participation rate of persons aged 15-74 (% of the population)</t>
  </si>
  <si>
    <t>Employment, hours worked</t>
  </si>
  <si>
    <t>(a) Levels in thousands of persons and hours worked in the projection period rounded to fivethousands.</t>
  </si>
  <si>
    <t>(b) Labour force concerns the international (ILO) definition. The working population in both the national and the international definition is based on the LFS, a survey of Dutch households. The data therefore relate to the population of Dutch households, thus excluding people in institutions, prisons, etc. (the institutional population).</t>
  </si>
  <si>
    <t>(c) At midyear. The projection is based on the most recent monthly estimates and the development according to the most recent population projection by Statistics Netherlands.</t>
  </si>
  <si>
    <t>(d) The labour supply is defined as the sum of employment (Source: National Accounts) and the number of unemployed persons (international definition).</t>
  </si>
  <si>
    <t>billions euros in current prices</t>
  </si>
  <si>
    <t>Imports of goods and services (non-energy)</t>
  </si>
  <si>
    <t>Total consumption households</t>
  </si>
  <si>
    <t>Export price goods and services (non-energy)</t>
  </si>
  <si>
    <t>Import price goods and services</t>
  </si>
  <si>
    <t>Wages as determined in collective labour agreements, private sector</t>
  </si>
  <si>
    <t>Wages as determined in collective labour agreements, market sector</t>
  </si>
  <si>
    <t>Balance taxes and subsidies</t>
  </si>
  <si>
    <t>(b) Domestically produced exports of goods and services minus relevant world trade volume goods and services.</t>
  </si>
  <si>
    <t>Wages as determined in collective labour agreements (including spillover)</t>
  </si>
  <si>
    <t xml:space="preserve">Price indices  </t>
  </si>
  <si>
    <t>Derived national consumer price index (CPI)</t>
  </si>
  <si>
    <t>Private non-residential investment (a)</t>
  </si>
  <si>
    <t>Wage rate general government (b)</t>
  </si>
  <si>
    <t>Price government consumption: compensation of employees (b)</t>
  </si>
  <si>
    <t>Gross Jones' income (euro per year) (c)</t>
  </si>
  <si>
    <t>(c) There is a trend break between 2012 and 2013. Up to and including 2012, the calculation was related to the maximum premium income limit for the Healthcare Insurance Act (Zvw). From 2013, the average income for the most common income group is among employees. This revision was introduced for the first time in the CEP2018.</t>
  </si>
  <si>
    <t>(a) As a consequence of the revision of the National Accounts 2015, investment growth was revised upwards by 18%-points in 2015. Because import growth was revised upwards by 6.1% -points at the same time, there is no effect on GDP growth. The effect is only temporary: in 2016, investment growth was revised downwards by 12.6% -points and import growth by 6.1% -points. This shift concerns many billions of intellectual property acquired by a Dutch company abroad. Before the revision, Statistics Netherlands booked this as a purchase of non-produced assets (brand names) without having effect on investments and imports. After the revision Statistics Netherlands booked this as R&amp;D purchases with effect on investments and imports.</t>
  </si>
  <si>
    <t>Wage rate market sector (c)</t>
  </si>
  <si>
    <t>Wage rate enterprises (d)</t>
  </si>
  <si>
    <t xml:space="preserve">    Dwellings</t>
  </si>
  <si>
    <t xml:space="preserve">    Other fixed assets</t>
  </si>
  <si>
    <t>Labour market (g)</t>
  </si>
  <si>
    <t>Labour force in thousands of persons (d)</t>
  </si>
  <si>
    <t>(e) Statistics Netherlands has revised the survey of the labor force. The revision causes a level shift in, among other things, the unemployment rate. The development over time hardly changes. The revised CBS series go back to 2003. Figures from before 2003 are extrapolations by CPB.</t>
  </si>
  <si>
    <t>(d) Statistics Netherlands has revised the survey of the labor force. The revision causes a level shift. The development over time hardly changes. The revised CBS series go back to 2003. Figures from before 2003 are extrapolations by CPB.</t>
  </si>
  <si>
    <t>(g) Statistics Netherlands has revised the survey of the labor force. The revision causes a level shift in, among other things, the unemployment rate. The development over time hardly changes. The revised CBS series go back to 2003. Figures from before 2003 are extrapolations by CPB.</t>
  </si>
  <si>
    <t>Inflation, national consumer price index (CPI)</t>
  </si>
  <si>
    <t>(a) As a result of the revision of the National Accounts 2015, investment growth was revised upwards by 18 %-point in 2015. Because at the same time the import growth has been revised upwards by 6.1% -point, there is no effect on GDP growth. The effect is temporary. In 2016, investment growth was revised downwards by 12.6% -point and import growth by 6.1% -point. It concerns many billions of intellectual property acquired by a Dutch company abroad. For the revision Statistics Netherlands booked this as a purchase of non-produced assets (brand names) without having effect on investments and imports. After revision it is booked as R &amp; D purchases with effect on investments and imports.</t>
  </si>
  <si>
    <t>Imports (a)</t>
  </si>
  <si>
    <t>Capital formation (a)</t>
  </si>
  <si>
    <t>(b) The closure of parts of the government, in combination with the continued payment of salaries, and the NOW wage subsidy have an upward effect on the change in 2020 of 0.2% -points. In 2021 and 2022 there is a downward effect of 0.1%-points.</t>
  </si>
  <si>
    <t>Children in poverty (%) (e)</t>
  </si>
  <si>
    <t>Compensation per hour private sector (d)</t>
  </si>
  <si>
    <t>Purchasing power ; static ; median all households (e)</t>
  </si>
  <si>
    <t>People in poverty (level in %) (f)</t>
  </si>
  <si>
    <t>Wage rate market sector (b)</t>
  </si>
  <si>
    <t>Wages as determined in collective labour agreements (e)</t>
  </si>
  <si>
    <t>(b) Market sector concerns enterprises excluding health care.</t>
  </si>
  <si>
    <t>(e) Up to and including 1991: Wages as determined in collective labour agreements of private enterprises; after 1991: weighted wages as determined in collective labour agreements of enterprises and governments.</t>
  </si>
  <si>
    <t>Labour share in enterprise income private sector (level in %)</t>
  </si>
  <si>
    <t>Alternative CPI (purchasing power and poverty figures) (%) (a)</t>
  </si>
  <si>
    <t>(e) The alternative cpi has been taken into account for the median purchasing power figures and the persons in poverty.</t>
  </si>
  <si>
    <t>Alternative CPI (purchasing power and poverty figures) (%) (c)</t>
  </si>
  <si>
    <t>(a) The alternative CPI takes into account prices of both new and existing energy contracts. See par. 1.4 of the 'Central Economic Plan-CEP-2023-Verdieping' (link) for more information on the alternative cpi series and see CBS (link).</t>
  </si>
  <si>
    <t>(c) The alternative CPI takes into account prices of both new and existing energy contracts. See par. 1.4 of the 'Central Economic Plan-CEP-2023-Verdieping' (link) for more information on the alternative cpi series and see CBS (link).</t>
  </si>
  <si>
    <t>Crude oil price (level in dollar per barrel)</t>
  </si>
  <si>
    <t>Exchange rate (level in dollar per euro)</t>
  </si>
  <si>
    <t>Means and expenditures 2024</t>
  </si>
  <si>
    <t>Key data for the world economy</t>
  </si>
  <si>
    <t>GDP volume</t>
  </si>
  <si>
    <t>World</t>
  </si>
  <si>
    <t>World trade volume goods and services</t>
  </si>
  <si>
    <t>External data for the Netherlands</t>
  </si>
  <si>
    <t>Euro (dollar per euro)</t>
  </si>
  <si>
    <t>Crude oil price (dollar per barrel)</t>
  </si>
  <si>
    <t>United States</t>
  </si>
  <si>
    <t>Euro area (b)</t>
  </si>
  <si>
    <t>Long-term interest rate</t>
  </si>
  <si>
    <t>% GDP</t>
  </si>
  <si>
    <t xml:space="preserve">Government expenditure </t>
  </si>
  <si>
    <t>Public administration</t>
  </si>
  <si>
    <t>Safety</t>
  </si>
  <si>
    <t>Defence</t>
  </si>
  <si>
    <t>Infrastructure</t>
  </si>
  <si>
    <t>Education</t>
  </si>
  <si>
    <t>Care (collectively financed) (b)</t>
  </si>
  <si>
    <t xml:space="preserve">   Long-term care</t>
  </si>
  <si>
    <t xml:space="preserve">   Public health insurance (b)</t>
  </si>
  <si>
    <t>Social security</t>
  </si>
  <si>
    <t xml:space="preserve">   Old age pensions and surviving relatives</t>
  </si>
  <si>
    <t xml:space="preserve">   Unemployment insurance and welfare</t>
  </si>
  <si>
    <t xml:space="preserve">   Disablement benefits</t>
  </si>
  <si>
    <t>International cooperation</t>
  </si>
  <si>
    <t>Interest</t>
  </si>
  <si>
    <t>Non-tax revenue</t>
  </si>
  <si>
    <t>Tax&amp;premium burden (b)</t>
  </si>
  <si>
    <t xml:space="preserve">    Taxes</t>
  </si>
  <si>
    <t xml:space="preserve">    Social security contributions</t>
  </si>
  <si>
    <t>Financial balance and debt</t>
  </si>
  <si>
    <t xml:space="preserve">    Local government</t>
  </si>
  <si>
    <t xml:space="preserve">    Social security funds</t>
  </si>
  <si>
    <t>Structural financial balance general government (EMU, EC-method)</t>
  </si>
  <si>
    <t>Gross debt general government (EMU)</t>
  </si>
  <si>
    <t>Miscellaneous</t>
  </si>
  <si>
    <t>Wage rate general government</t>
  </si>
  <si>
    <t>Price government consumption, compensation of employees</t>
  </si>
  <si>
    <t>Price net material government consumption (IMOC)</t>
  </si>
  <si>
    <t>Employment general government</t>
  </si>
  <si>
    <t>Employment health care and social services</t>
  </si>
  <si>
    <t>(b) In 1995, the annual subsidies to housing corporations were bought off by a transfer of 4.9% GDP.</t>
  </si>
  <si>
    <t>(c) The figures for 2006 are 1.5% GDP higher because of the introduction of the new health care system.</t>
  </si>
  <si>
    <t>Direct expenditure</t>
  </si>
  <si>
    <t xml:space="preserve">    Compensation of employees</t>
  </si>
  <si>
    <t xml:space="preserve">    Purchase of goods and services (excluding capital formation)</t>
  </si>
  <si>
    <t xml:space="preserve">    Fixed capital formation</t>
  </si>
  <si>
    <t xml:space="preserve">    Social benefits in kind</t>
  </si>
  <si>
    <t>Transfers in cash</t>
  </si>
  <si>
    <t xml:space="preserve">    Subsidies (including EU)</t>
  </si>
  <si>
    <t xml:space="preserve">    Other transfers in cash</t>
  </si>
  <si>
    <t xml:space="preserve">          Households</t>
  </si>
  <si>
    <t xml:space="preserve">          Corporations (a)</t>
  </si>
  <si>
    <t xml:space="preserve">          Rest of the world</t>
  </si>
  <si>
    <t>Gross government expenditure (a)(b)</t>
  </si>
  <si>
    <t>Net government expenditure (a)</t>
  </si>
  <si>
    <t>Tax&amp;premium burden</t>
  </si>
  <si>
    <t xml:space="preserve">    Social-security contributions</t>
  </si>
  <si>
    <t xml:space="preserve">    Other central government</t>
  </si>
  <si>
    <t xml:space="preserve">    Social-security funds</t>
  </si>
  <si>
    <t>Real gross government expenditure</t>
  </si>
  <si>
    <t>Employment care industry</t>
  </si>
  <si>
    <t>Price net material government consumption</t>
  </si>
  <si>
    <t>Price intermediate consumption</t>
  </si>
  <si>
    <t>Interest DTC</t>
  </si>
  <si>
    <t>(a) In 1995, the annual subsidies to housing corporations were bought off by a transfer of  4.9% GDP.</t>
  </si>
  <si>
    <t>(b) The figures for 2006 are 1.5% GDP higher because of the introduction of the new health-care system.</t>
  </si>
  <si>
    <t>Wage and income tax</t>
  </si>
  <si>
    <t>Employee insurance premiums</t>
  </si>
  <si>
    <t>Health-care premiums</t>
  </si>
  <si>
    <t>Taxes on production and imports</t>
  </si>
  <si>
    <t>Other taxes</t>
  </si>
  <si>
    <t>Policy induced change in taxes, % GDP</t>
  </si>
  <si>
    <t>level in % GDP</t>
  </si>
  <si>
    <t>Policy-induced development of the financial burden</t>
  </si>
  <si>
    <t xml:space="preserve">          for : households</t>
  </si>
  <si>
    <t xml:space="preserve">                 outside the Netherlands</t>
  </si>
  <si>
    <t>(a) Figures are back to 2018, previous years are not available.</t>
  </si>
  <si>
    <t>year-on-year change in bln euro</t>
  </si>
  <si>
    <t>Inactives</t>
  </si>
  <si>
    <t xml:space="preserve">   General Old-Age Pensions Act (AOW)</t>
  </si>
  <si>
    <t xml:space="preserve">   Sickness absence</t>
  </si>
  <si>
    <t xml:space="preserve">   Disabled benefits</t>
  </si>
  <si>
    <t xml:space="preserve">   Unemployment Insurance Act</t>
  </si>
  <si>
    <t xml:space="preserve">   Welfare</t>
  </si>
  <si>
    <t>Labour input</t>
  </si>
  <si>
    <t>Inactive/active-ratio (%)</t>
  </si>
  <si>
    <t>Capital position employees' insurance funds</t>
  </si>
  <si>
    <t xml:space="preserve">   Disabled</t>
  </si>
  <si>
    <t xml:space="preserve">   Unemployment</t>
  </si>
  <si>
    <t>Capital position health-care funds</t>
  </si>
  <si>
    <t xml:space="preserve">   AWBZ/Wlz (uninsurable risks)</t>
  </si>
  <si>
    <t xml:space="preserve">   Zvw (insurable risks)</t>
  </si>
  <si>
    <t>in billion euros</t>
  </si>
  <si>
    <t xml:space="preserve">inactives / actives </t>
  </si>
  <si>
    <t>in thousand full-time equivalents</t>
  </si>
  <si>
    <t>in %</t>
  </si>
  <si>
    <t>Rates of income tax and national social security</t>
  </si>
  <si>
    <t>General Old-Age Pensions Act (AOW) in first 2 tax brackets</t>
  </si>
  <si>
    <t>Health care (AWBZ/Wlz, uninsurable risks) in first 2 tax brackets</t>
  </si>
  <si>
    <t>Income tax first tax bracket</t>
  </si>
  <si>
    <t>Income tax second tax bracket</t>
  </si>
  <si>
    <t>Income tax third tax bracket</t>
  </si>
  <si>
    <t>Income tax above third tax bracket</t>
  </si>
  <si>
    <t>Other rates</t>
  </si>
  <si>
    <t>Disabled funds: basic employer premium</t>
  </si>
  <si>
    <t>Disabled funds: differentiated employer premium</t>
  </si>
  <si>
    <t>Disabled funds: extra employer premium</t>
  </si>
  <si>
    <t>Child nursery (day care): employer premium</t>
  </si>
  <si>
    <t xml:space="preserve">Short-term unemployment fund: employer premium </t>
  </si>
  <si>
    <t xml:space="preserve">Unemployment fund (AWF): employer premium </t>
  </si>
  <si>
    <t xml:space="preserve">Unemployment fund (AWF): employee premium </t>
  </si>
  <si>
    <t>Health care (Zvw, insurable risks)</t>
  </si>
  <si>
    <t>in euro</t>
  </si>
  <si>
    <t>Income limits and (maximum) deductions in income tax</t>
  </si>
  <si>
    <t>Length first tax bracket</t>
  </si>
  <si>
    <t>Length second tax bracket (born on/after 1-1-1946)</t>
  </si>
  <si>
    <t>Length second tax bracket (born before 1-1-1946)</t>
  </si>
  <si>
    <t>Length third tax bracket (born on/after 1-1-1946)</t>
  </si>
  <si>
    <t>Length third tax bracket (born before 1-1-1946)</t>
  </si>
  <si>
    <t>General deduction</t>
  </si>
  <si>
    <t>General deduction elderly (65-plus)</t>
  </si>
  <si>
    <t>Labour deduction</t>
  </si>
  <si>
    <t>Single-parents deduction</t>
  </si>
  <si>
    <t>Deduction for working couples with children</t>
  </si>
  <si>
    <t>Extra deduction for working couples with children</t>
  </si>
  <si>
    <t>Income related deduction for working couples with children</t>
  </si>
  <si>
    <t>Old-age deduction</t>
  </si>
  <si>
    <t>Old-age deduction above income limit</t>
  </si>
  <si>
    <t>Old-age deduction for singles</t>
  </si>
  <si>
    <t>Extra old-age deduction</t>
  </si>
  <si>
    <t>Other income limits en health-care premiums</t>
  </si>
  <si>
    <t>Income limit for disabled and unemployment premiums</t>
  </si>
  <si>
    <t>Income limit for health-care premium Zvw</t>
  </si>
  <si>
    <t>Nominal premium per adult (Zvw, insurable risks)</t>
  </si>
  <si>
    <t>Standard premium used for extra health-care allowance</t>
  </si>
  <si>
    <t>5th percentile (f)</t>
  </si>
  <si>
    <t>25th percentile</t>
  </si>
  <si>
    <t>median</t>
  </si>
  <si>
    <t>75th percentile</t>
  </si>
  <si>
    <t>95th percentile (f)</t>
  </si>
  <si>
    <t>All households</t>
  </si>
  <si>
    <t>Income level (b)</t>
  </si>
  <si>
    <t>Income source (c)</t>
  </si>
  <si>
    <t>Employees and self-employed (d)</t>
  </si>
  <si>
    <t>Social security recipients</t>
  </si>
  <si>
    <t>Pensioners</t>
  </si>
  <si>
    <t>Household type</t>
  </si>
  <si>
    <t>Dual-earner family</t>
  </si>
  <si>
    <t>Singles</t>
  </si>
  <si>
    <t>Single-earner family</t>
  </si>
  <si>
    <t>Family composition (e)</t>
  </si>
  <si>
    <t>With children</t>
  </si>
  <si>
    <t>Without children</t>
  </si>
  <si>
    <t>Family composition (d)</t>
  </si>
  <si>
    <t>(c) Income source is classified according to the highest source of income at the household level. Households with an early retirement pension and student grants as highest source of income are excluded.</t>
  </si>
  <si>
    <t>(d) The change in real disposable income for this group does not include wage drift, such as bonus payments.</t>
  </si>
  <si>
    <t>(e) Family composition is classified according to the presence of children up to 18 years and excludes households consisting of pensioners.</t>
  </si>
  <si>
    <t>(f) The lowest and highest value are cut of at 5% and 95% respectively, because the projection of the minimum and maximum is imprecise.</t>
  </si>
  <si>
    <t>disposable income in euros</t>
  </si>
  <si>
    <t>size income class in % total (a)</t>
  </si>
  <si>
    <t>Change in real disposable income (static) (a)</t>
  </si>
  <si>
    <t>Median all households</t>
  </si>
  <si>
    <t>1 - 20% income group</t>
  </si>
  <si>
    <t>21 - 40% income group</t>
  </si>
  <si>
    <t>41 - 60% income group</t>
  </si>
  <si>
    <t>61 - 80% income group</t>
  </si>
  <si>
    <t>81 - 100% income group</t>
  </si>
  <si>
    <t>Employees and self-employed</t>
  </si>
  <si>
    <t>Households with children</t>
  </si>
  <si>
    <t>Households without children</t>
  </si>
  <si>
    <t>Most common gross income (euro per year) (c)</t>
  </si>
  <si>
    <t xml:space="preserve">Price index </t>
  </si>
  <si>
    <t>billion euro</t>
  </si>
  <si>
    <t>Wages of companies</t>
  </si>
  <si>
    <t>Labour costs</t>
  </si>
  <si>
    <t>% labour costs</t>
  </si>
  <si>
    <t>Wages and social-security contributions of companies</t>
  </si>
  <si>
    <t>Paid by employers</t>
  </si>
  <si>
    <t xml:space="preserve">      Pension contributions</t>
  </si>
  <si>
    <t xml:space="preserve">      Social-security premiums</t>
  </si>
  <si>
    <t xml:space="preserve">      Wages payed during sickness</t>
  </si>
  <si>
    <t xml:space="preserve">      Other</t>
  </si>
  <si>
    <t>Paid by employees</t>
  </si>
  <si>
    <t xml:space="preserve">      Income taxes</t>
  </si>
  <si>
    <t xml:space="preserve">      Allowances</t>
  </si>
  <si>
    <t>(a) From 2004 onwards, purchasing power is based on national accounts after revision and covers a larger number of households. Static purchasing power does not take into account transitions such as a promotion, job loss, sharing a house, divorce and an addition to the family. Incidental wages are excluded (including the effect of shifting social premiums employers to gross wages in 2001). The median is the middle purchasing power value of households arranged by size. This means that half of all households experience higher purchasing power and half of them lower purchasing power.</t>
  </si>
  <si>
    <t>(b) New definition since 2013. The new level in 2013 is 2500 euro lower than before.</t>
  </si>
  <si>
    <t>(c) To enhance comparibility with the new healthcare system since 2006 the older years are increased with private healthcare premiums.</t>
  </si>
  <si>
    <t>% change (a)</t>
  </si>
  <si>
    <t>Gross participation rate of persons aged 15-74 (% of the population)</t>
  </si>
  <si>
    <t>Inflation Euro area (HICP)</t>
  </si>
  <si>
    <t xml:space="preserve">   Surviving Relatives Act (Anw)</t>
  </si>
  <si>
    <t>Surviving Relatives Act (Anw) in first 2 tax brackets</t>
  </si>
  <si>
    <t>Franchise for Awf premiums</t>
  </si>
  <si>
    <t>Means and expenditures 2025</t>
  </si>
  <si>
    <t>Means and expenditures 2026</t>
  </si>
  <si>
    <t>Means and expenditures 2027</t>
  </si>
  <si>
    <t>Financial balance general government (EMU) (a,c)</t>
  </si>
  <si>
    <t xml:space="preserve">    State (a,c)</t>
  </si>
  <si>
    <t>(c) This includes incidental revenues from the sale of telecom-frequencies:  0.7% GDP in 2000 and 0.6% GDP in 2013</t>
  </si>
  <si>
    <t>(d) This includes incidental revenues from the sale of telecom-frequencies:  0.7% GDP in 2000 and 0.6% GDP in 2013.</t>
  </si>
  <si>
    <t>(d) The NOW wage cost subsidy, and the continuity contribution to health care, have an upward effect on the wage mutation in 2020 of 3.4%-points and a downward effect of 2%-points in 2021 and 1.3%-points in 2022.</t>
  </si>
  <si>
    <t>(c) The NOW wage cost subsidy has an upward effect on the wage rate in 2020 of 3.8%-points and a downward effect of 2.2%-points in 2021 and 1.4%-points in 2022.</t>
  </si>
  <si>
    <t>The figures in the tables below correspond to the National Accounts 2023 from Statistics Netherlands.</t>
  </si>
  <si>
    <t>The figures include the the National Accounts revision 2021.</t>
  </si>
  <si>
    <t>The figures for the years 1995-2023 are based on Statistics Netherlands information after revision as published on Statline in June 2024, supplemented with CPB interpolations and estimates made by the CPB with the aid of developments prior to the revision 2021.</t>
  </si>
  <si>
    <t>All figures from before 1995 date from before the 2021 review, this means there is a revision break in the time series. This break has been made visible by including in the time series the year 1995 both before and after revision.</t>
  </si>
  <si>
    <t>Corporate taks</t>
  </si>
  <si>
    <t>(a) The static percentage change in real disposable income does not include wage drift.</t>
  </si>
  <si>
    <t xml:space="preserve">                 businesses (b)</t>
  </si>
  <si>
    <t>(b) Including government as employer</t>
  </si>
  <si>
    <t>Private savings (% of disposable household income)</t>
  </si>
  <si>
    <t>(h) In 1995, the annual subsidies to housing corporations were bought off by a transfer of 4.9% GDP.</t>
  </si>
  <si>
    <t>(i) The figures for 2006 are 1.5% GDP higher because of the introduction of the new health-care system.</t>
  </si>
  <si>
    <t>General government financial balance (h)</t>
  </si>
  <si>
    <t>Taxes and social security contributions (i)</t>
  </si>
  <si>
    <t>Gross government expenditure (h,i)</t>
  </si>
  <si>
    <t>Savings (% of disposable household income)</t>
  </si>
  <si>
    <t xml:space="preserve">Private </t>
  </si>
  <si>
    <t>Collective (a)</t>
  </si>
  <si>
    <t>(a) Balance of pension contributions and benefits. Disposable household income including collective savings.</t>
  </si>
  <si>
    <t>Gross fixed investment (b)</t>
  </si>
  <si>
    <t>Investment share (b,c)</t>
  </si>
  <si>
    <t>(b) As a consequence of the revision of the National Accounts 2015, investment growth was revised upwards by 18%-points in 2015. Because import growth was revised upwards by 6.1% -points at the same time, there is no effect on GDP growth. The effect is only temporary: in 2016, investment growth was revised downwards by 12.6% -points and import growth by 6.1% -points. This shift concerns many billions of intellectual property acquired by a Dutch company abroad. Before the revision, Statistics Netherlands booked this as a purchase of non-produced assets (brand names) without having effect on investments and imports. After the revision Statistics Netherlands booked this as R&amp;D purchases with effect on investments and imports.</t>
  </si>
  <si>
    <t>(c) Private non-residential investment in percentage of gross value added (basic prices)</t>
  </si>
  <si>
    <t>Derived national consumer price index (derived CPI)</t>
  </si>
  <si>
    <t>(b) Germany before 1999.</t>
  </si>
  <si>
    <t>Short-term interest rate</t>
  </si>
  <si>
    <t>Germany</t>
  </si>
  <si>
    <t>- of which Euro area</t>
  </si>
  <si>
    <t>Means and expenditures 2028</t>
  </si>
  <si>
    <t>Transfers to corporations (a)</t>
  </si>
  <si>
    <t xml:space="preserve">Gross government expenditure (a)(b) </t>
  </si>
  <si>
    <t>Net government expenditure (a)(b)</t>
  </si>
  <si>
    <t>Financial balance general government (EMU) (a)(c)</t>
  </si>
  <si>
    <t xml:space="preserve">    Central government (a)(c)</t>
  </si>
  <si>
    <t xml:space="preserve">   Social Support Act</t>
  </si>
  <si>
    <t xml:space="preserve">   Youth Care Act</t>
  </si>
  <si>
    <t>(f) The ratio of the number of persons in households below the poverty line and the total number of persons. The new poverty line from CBS, SCP and Nibud has been used as poverty line.</t>
  </si>
  <si>
    <t>(e) The figures for children in poverty take into account the alternative CPI. The ratio of the number of children in households below the poverty line and the total number of children. The new poverty line from CBS, SCP and Nibud has been used as poverty line.</t>
  </si>
  <si>
    <t>in prices</t>
  </si>
  <si>
    <t>Value</t>
  </si>
  <si>
    <t>prices</t>
  </si>
  <si>
    <t>growth rate</t>
  </si>
  <si>
    <t>Annual</t>
  </si>
  <si>
    <t>Volume</t>
  </si>
  <si>
    <t>volume</t>
  </si>
  <si>
    <t>Appendix 04_1 CEP25, Means and expenditures 2023 (values in billions of euros, annual growth rates in %)</t>
  </si>
  <si>
    <t>to contents</t>
  </si>
  <si>
    <t/>
  </si>
  <si>
    <t>Appendix 04_2 CEP25, Means and expenditures 2024 (values in billions of euros, annual growth rates in %)</t>
  </si>
  <si>
    <t>Appendix 04_3 CEP25, Means and expenditures 2025 (values in billions of euros, annual growth rates in %)</t>
  </si>
  <si>
    <t>Appendix 04_4 CEP25, Means and expenditures 2026 (values in billions of euros, annual growth rates in %)</t>
  </si>
  <si>
    <t>Appendix 04_5 CEP25, Means and expenditures 2027 (values in billions of euros, annual growth rates in %)</t>
  </si>
  <si>
    <t>Appendix 04_6 CEP25, Means and expenditures 2028 (values in billions of euros, annual growth rates in %)</t>
  </si>
  <si>
    <t>Appendix 04_7 CEP25, Means and expenditures 2029 (values in billions of euros, annual growth rates in %)</t>
  </si>
  <si>
    <t>Means and expenditures 2023</t>
  </si>
  <si>
    <t>Purchasing power, wedge and social-security contributions, 1970-2029</t>
  </si>
  <si>
    <t>Disposable income, 2025 en 2026</t>
  </si>
  <si>
    <t>Social security, 1970-2029</t>
  </si>
  <si>
    <t>Key figures general government, 1970-2029</t>
  </si>
  <si>
    <t>Key figures government expenditure, 1970-2029</t>
  </si>
  <si>
    <t>Main indicators labour market, 1970-2029</t>
  </si>
  <si>
    <t>Prices, wages and the linking of social security to the minimum wage, 1970-2029</t>
  </si>
  <si>
    <t>Dutch foreign trade, 1970-2029</t>
  </si>
  <si>
    <t>Consumption, income and savings of households and gross fixed investment, 1970-2029</t>
  </si>
  <si>
    <t>Means and expenditures, billions euros in current prices, 1970-2029</t>
  </si>
  <si>
    <t>Means and expenditures, annual percentage changes, 1970-2029</t>
  </si>
  <si>
    <t>Key data for the world economy and external data for the Netherlands, 1970-2029</t>
  </si>
  <si>
    <t>Additional Economic Indicators for the Netherlands, 1970-2029</t>
  </si>
  <si>
    <t>Main Economic Indicators for the Netherlands, 1970-2029</t>
  </si>
  <si>
    <t>Appendices Central Economic Plan (CEP) 2025 projection</t>
  </si>
  <si>
    <t>List of appendices</t>
  </si>
  <si>
    <t>Means and expenditures 2029</t>
  </si>
  <si>
    <t>Rates of income tax and social security, 2001-2029</t>
  </si>
  <si>
    <t>Policy-induced development of the financial burden, 2018-2029</t>
  </si>
  <si>
    <t>Tax and premium receipts, 2000-2029</t>
  </si>
  <si>
    <t>after revision</t>
  </si>
  <si>
    <t>before revision</t>
  </si>
  <si>
    <t>Appendix 01 CEP25, Main Economic Indicators for the Netherlands, 1970-2029</t>
  </si>
  <si>
    <t>Appendix 02 CEP25, Additional Economic Indicators for the Netherlands, 1970-2029</t>
  </si>
  <si>
    <t>.</t>
  </si>
  <si>
    <t>Appendix 03 CEP25, Key data for the world economy an external data for the Netherlands, 1970-2029</t>
  </si>
  <si>
    <t>Appendix 05 CEP25, Means and expenditures, annual percentage changes, 1970-2029</t>
  </si>
  <si>
    <t>Appendix 06 CEP25, Means and expenditures, billions euros in current prices, 1970-2029</t>
  </si>
  <si>
    <t>Appendix 07 CEP25, Consumption, income and savings of households and gross fixed investment  1970-2029</t>
  </si>
  <si>
    <t>Appendix 08 CEP25, Dutch foreign trade 1970-2029 (e f)</t>
  </si>
  <si>
    <t>Appendix 09 CEP25, Prices, wages and the linking of social security to the minimum wage 1970-2029</t>
  </si>
  <si>
    <t>Appendix 10 CEP25, Main indicators labour market  1970-2029 (a e)</t>
  </si>
  <si>
    <t>Appendix 11 CEP25, Key figures government expenditure 1970-2029</t>
  </si>
  <si>
    <t>Appendix 13 CEP25, Tax and premium receipts, 2000-2029</t>
  </si>
  <si>
    <t>Appendix 14 CEP25, Policy-induced development of the financial burden, 2018-2029 (a)</t>
  </si>
  <si>
    <t>Appendix 15 CEP25, Social security 1970-2029</t>
  </si>
  <si>
    <t>Appendix 16 CEP25, Rates of income tax and social security,  2001-2029</t>
  </si>
  <si>
    <t>Appendix 17 CEP25, Disposable income, 2025 en 2026</t>
  </si>
  <si>
    <t>Appendix 18 CEP25, Purchasing power, wedge and social-security contribution 1970-2029</t>
  </si>
  <si>
    <t>Appendix 19A CEP25, Purchasing power growth, separate years, 2025 en 2026</t>
  </si>
  <si>
    <t>1 - 20% (&lt;108% minimum wage)</t>
  </si>
  <si>
    <t>21 - 40% (108-177% minimum wage)</t>
  </si>
  <si>
    <t>41 - 60% (177-263% minimum wage)</t>
  </si>
  <si>
    <t>61 - 80% (263-388% minimum wage)</t>
  </si>
  <si>
    <t>81 - 100% (&gt;388% minimum wage)</t>
  </si>
  <si>
    <t>1 - 20% (&lt;107% minimum wage)</t>
  </si>
  <si>
    <t>21 - 40% (107-174% minimum wage)</t>
  </si>
  <si>
    <t>41 - 60% (174-259% minimum wage)</t>
  </si>
  <si>
    <t>61 - 80% (259-382% minimum wage)</t>
  </si>
  <si>
    <t>81 - 100% (&gt;382% minimum wage)</t>
  </si>
  <si>
    <t>(a) Percentage of total number of households in  2025 and 2026</t>
  </si>
  <si>
    <t>(b) Gross household income from labour or social security at the household level; gross minimum wage approximately equals 28756 euro in 2025 . Each group encompasses 20% of the households, in ascending order of income.</t>
  </si>
  <si>
    <t>(b) Gross household income from labour or social security at the household level; gross minimum wage approximately equals 28756 euro in 2025 assuming a workweek of 36 hours . Each group encompasses 20% of the households, in ascending order of income.</t>
  </si>
  <si>
    <r>
      <t>2025</t>
    </r>
    <r>
      <rPr>
        <b/>
        <sz val="11"/>
        <rFont val="Calibri"/>
        <family val="2"/>
        <scheme val="minor"/>
      </rPr>
      <t>-2028</t>
    </r>
  </si>
  <si>
    <t>Appendix 19B CEP25, Purchasing power growth, average per year, 2025-2028</t>
  </si>
  <si>
    <t>Appendix 12 CEP25, Key figures general government 1970-2029</t>
  </si>
  <si>
    <t>Purchasing power growth, separate years, 2025 en 2026</t>
  </si>
  <si>
    <t>Purchasing power growth, average per year, 2025-2028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</si>
</sst>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0"/>
    <numFmt numFmtId="166" formatCode="#,##0.0"/>
    <numFmt numFmtId="167" formatCode="0.000"/>
  </numFmts>
  <fonts count="25" x14ac:knownFonts="1">
    <font>
      <sz val="10"/>
      <name val="Arial"/>
      <family val="2"/>
      <charset val="1"/>
    </font>
    <font>
      <sz val="11"/>
      <color theme="1"/>
      <name val="Calibri"/>
      <family val="2"/>
      <scheme val="minor"/>
    </font>
    <font>
      <u/>
      <sz val="10"/>
      <color theme="10"/>
      <name val="Arial"/>
      <family val="2"/>
    </font>
    <font>
      <sz val="11"/>
      <color theme="1"/>
      <name val="Calibri"/>
      <family val="2"/>
      <scheme val="minor"/>
    </font>
    <font>
      <sz val="11"/>
      <color rgb="FF000000"/>
      <name val="Calibri"/>
      <family val="2"/>
      <scheme val="minor"/>
    </font>
    <font>
      <b/>
      <u/>
      <sz val="11"/>
      <color theme="1"/>
      <name val="Calibri"/>
      <family val="2"/>
      <scheme val="minor"/>
    </font>
    <font>
      <u/>
      <sz val="11"/>
      <color theme="10"/>
      <name val="Calibri"/>
      <family val="2"/>
      <scheme val="minor"/>
    </font>
    <font>
      <sz val="11"/>
      <color indexed="8"/>
      <name val="Calibri"/>
      <family val="2"/>
      <scheme val="minor"/>
    </font>
    <font>
      <b/>
      <sz val="11"/>
      <color rgb="FFD1005D"/>
      <name val="Calibri"/>
      <family val="2"/>
      <scheme val="minor"/>
    </font>
    <font>
      <sz val="10"/>
      <color rgb="FF000000"/>
      <name val="Arial"/>
      <family val="2"/>
    </font>
    <font>
      <b/>
      <sz val="11"/>
      <color rgb="FF000000"/>
      <name val="Calibri"/>
      <family val="2"/>
      <scheme val="minor"/>
    </font>
    <font>
      <sz val="8"/>
      <color rgb="FF000000"/>
      <name val="Calibri"/>
      <family val="2"/>
      <scheme val="minor"/>
    </font>
    <font>
      <sz val="8"/>
      <color rgb="FF000000"/>
      <name val="Calibri"/>
      <family val="2"/>
      <scheme val="minor"/>
    </font>
    <font>
      <sz val="8"/>
      <color rgb="FF000000"/>
      <name val="Arial"/>
      <family val="2"/>
    </font>
    <font>
      <sz val="10"/>
      <color rgb="FF000000"/>
      <name val="Arial"/>
      <family val="2"/>
    </font>
    <font>
      <sz val="8"/>
      <color rgb="FF000000"/>
      <name val="Calibri"/>
      <family val="2"/>
    </font>
    <font>
      <b/>
      <sz val="10"/>
      <color rgb="FF000000"/>
      <name val="Arial"/>
      <family val="2"/>
    </font>
    <font>
      <sz val="10"/>
      <color rgb="FF000000"/>
      <name val="Arial"/>
      <family val="2"/>
    </font>
    <font>
      <sz val="11"/>
      <color rgb="FF000000"/>
      <name val="Calibri"/>
      <family val="2"/>
      <scheme val="minor"/>
    </font>
    <font>
      <sz val="11"/>
      <color rgb="FFFF0000"/>
      <name val="Calibri"/>
      <family val="2"/>
      <scheme val="minor"/>
    </font>
    <font>
      <b/>
      <sz val="11"/>
      <color rgb="FF000000"/>
      <name val="Calibri"/>
      <family val="2"/>
    </font>
    <font>
      <b/>
      <sz val="11"/>
      <color indexed="8"/>
      <name val="Calibri"/>
      <family val="2"/>
      <scheme val="minor"/>
    </font>
    <font>
      <sz val="8"/>
      <name val="Calibri"/>
      <family val="2"/>
      <scheme val="minor"/>
    </font>
    <font>
      <b/>
      <sz val="11"/>
      <name val="Calibri"/>
      <family val="2"/>
      <scheme val="minor"/>
    </font>
    <font>
      <sz val="8"/>
      <color rgb="FF000000"/>
      <name val="Calibri"/>
      <family val="2"/>
    </font>
  </fonts>
  <fills count="2">
    <fill>
      <patternFill patternType="none"/>
    </fill>
    <fill>
      <patternFill patternType="gray125"/>
    </fill>
  </fills>
  <borders count="4">
    <border>
      <left/>
      <right/>
      <top/>
      <bottom/>
      <diagonal/>
    </border>
    <border>
      <left/>
      <right/>
      <top/>
      <bottom style="thin">
        <color auto="1"/>
      </bottom>
      <diagonal/>
    </border>
    <border>
      <left/>
      <right/>
      <top/>
      <bottom style="thin">
        <color indexed="8"/>
      </bottom>
      <diagonal/>
    </border>
    <border>
      <left/>
      <right/>
      <top style="thin">
        <color auto="1"/>
      </top>
      <bottom/>
      <diagonal/>
    </border>
  </borders>
  <cellStyleXfs count="1">
    <xf numFmtId="0" fontId="0" fillId="0" borderId="0"/>
  </cellStyleXfs>
  <cellXfs count="99">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xf numFmtId="0" fontId="3" fillId="0" borderId="0" xfId="0" applyFont="1" applyAlignment="1">
      <alignment vertical="center"/>
    </xf>
    <xf numFmtId="0" fontId="3" fillId="0" borderId="0" xfId="0" applyFont="1" applyAlignment="1">
      <alignment wrapText="1"/>
    </xf>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lignment wrapText="1"/>
    </xf>
    <xf numFmtId="0" fontId="8" fillId="0" borderId="0" xfId="0" applyFont="1" applyAlignment="1">
      <alignment vertical="center"/>
    </xf>
    <xf numFmtId="0" fontId="4" fillId="0" borderId="0" xfId="0" applyFont="1" applyAlignment="1">
      <alignment horizontal="left"/>
    </xf>
    <xf numFmtId="0" fontId="9" fillId="0" borderId="0" xfId="0" applyFont="1"/>
    <xf numFmtId="0" fontId="9" fillId="0" borderId="1" xfId="0" applyFont="1" applyBorder="1"/>
    <xf numFmtId="164" fontId="4" fillId="0" borderId="0" xfId="0" applyNumberFormat="1" applyFont="1"/>
    <xf numFmtId="164" fontId="4" fillId="0" borderId="1" xfId="0" applyNumberFormat="1" applyFont="1" applyBorder="1"/>
    <xf numFmtId="2" fontId="4" fillId="0" borderId="0" xfId="0" applyNumberFormat="1" applyFont="1"/>
    <xf numFmtId="0" fontId="10" fillId="0" borderId="2" xfId="0" applyFont="1" applyBorder="1" applyAlignment="1">
      <alignment horizontal="left" wrapText="1"/>
    </xf>
    <xf numFmtId="1" fontId="4" fillId="0" borderId="0" xfId="0" applyNumberFormat="1" applyFont="1"/>
    <xf numFmtId="0" fontId="4" fillId="0" borderId="0" xfId="0" applyFont="1" applyAlignment="1">
      <alignment horizontal="right"/>
    </xf>
    <xf numFmtId="0" fontId="10" fillId="0" borderId="0" xfId="0" applyFont="1"/>
    <xf numFmtId="0" fontId="4" fillId="0" borderId="1" xfId="0" applyFont="1" applyBorder="1"/>
    <xf numFmtId="0" fontId="11" fillId="0" borderId="0" xfId="0" applyFont="1"/>
    <xf numFmtId="0" fontId="12" fillId="0" borderId="0" xfId="0" applyFont="1" applyAlignment="1">
      <alignment horizontal="left"/>
    </xf>
    <xf numFmtId="164" fontId="11" fillId="0" borderId="0" xfId="0" applyNumberFormat="1" applyFont="1"/>
    <xf numFmtId="0" fontId="11" fillId="0" borderId="0" xfId="0" applyFont="1" applyAlignment="1">
      <alignment horizontal="left"/>
    </xf>
    <xf numFmtId="0" fontId="10" fillId="0" borderId="0" xfId="0" applyFont="1" applyAlignment="1">
      <alignment horizontal="left"/>
    </xf>
    <xf numFmtId="164" fontId="4" fillId="0" borderId="0" xfId="0" applyNumberFormat="1" applyFont="1" applyAlignment="1">
      <alignment horizontal="center"/>
    </xf>
    <xf numFmtId="0" fontId="4" fillId="0" borderId="1" xfId="0" applyFont="1" applyBorder="1" applyAlignment="1">
      <alignment horizontal="left"/>
    </xf>
    <xf numFmtId="0" fontId="13" fillId="0" borderId="0" xfId="0" applyFont="1"/>
    <xf numFmtId="164" fontId="9" fillId="0" borderId="0" xfId="0" applyNumberFormat="1" applyFont="1"/>
    <xf numFmtId="0" fontId="4" fillId="0" borderId="2" xfId="0" applyFont="1" applyBorder="1"/>
    <xf numFmtId="165" fontId="4" fillId="0" borderId="0" xfId="0" applyNumberFormat="1" applyFont="1"/>
    <xf numFmtId="0" fontId="14" fillId="0" borderId="0" xfId="0" applyFont="1" applyAlignment="1">
      <alignment horizontal="left"/>
    </xf>
    <xf numFmtId="0" fontId="10" fillId="0" borderId="0" xfId="0" applyFont="1" applyAlignment="1">
      <alignment horizontal="right"/>
    </xf>
    <xf numFmtId="0" fontId="15" fillId="0" borderId="0" xfId="0" applyFont="1" applyAlignment="1">
      <alignment horizontal="left"/>
    </xf>
    <xf numFmtId="0" fontId="16" fillId="0" borderId="0" xfId="0" applyFont="1"/>
    <xf numFmtId="164" fontId="7" fillId="0" borderId="0" xfId="0" applyNumberFormat="1" applyFont="1"/>
    <xf numFmtId="0" fontId="10" fillId="0" borderId="1" xfId="0" applyFont="1" applyBorder="1" applyAlignment="1">
      <alignment horizontal="left" wrapText="1"/>
    </xf>
    <xf numFmtId="164" fontId="3" fillId="0" borderId="0" xfId="0" applyNumberFormat="1" applyFont="1"/>
    <xf numFmtId="0" fontId="17" fillId="0" borderId="1" xfId="0" applyFont="1" applyBorder="1"/>
    <xf numFmtId="0" fontId="7" fillId="0" borderId="0" xfId="0" applyFont="1"/>
    <xf numFmtId="0" fontId="13" fillId="0" borderId="0" xfId="0" applyFont="1" applyAlignment="1">
      <alignment horizontal="left"/>
    </xf>
    <xf numFmtId="0" fontId="12" fillId="0" borderId="0" xfId="0" applyFont="1" applyAlignment="1">
      <alignment horizontal="left" vertical="center"/>
    </xf>
    <xf numFmtId="0" fontId="11" fillId="0" borderId="0" xfId="0" applyFont="1" applyAlignment="1">
      <alignment horizontal="left" vertical="center"/>
    </xf>
    <xf numFmtId="0" fontId="4" fillId="0" borderId="0" xfId="0" applyFont="1" applyAlignment="1">
      <alignment horizontal="left" vertical="top"/>
    </xf>
    <xf numFmtId="166" fontId="4" fillId="0" borderId="0" xfId="0" applyNumberFormat="1" applyFont="1" applyAlignment="1">
      <alignment vertical="top"/>
    </xf>
    <xf numFmtId="0" fontId="4" fillId="0" borderId="0" xfId="0" applyFont="1" applyAlignment="1">
      <alignment horizontal="right" vertical="top"/>
    </xf>
    <xf numFmtId="0" fontId="4" fillId="0" borderId="1" xfId="0" applyFont="1" applyBorder="1" applyAlignment="1">
      <alignment vertical="top"/>
    </xf>
    <xf numFmtId="0" fontId="13" fillId="0" borderId="0" xfId="0" applyFont="1" applyAlignment="1">
      <alignment vertical="top" wrapText="1"/>
    </xf>
    <xf numFmtId="0" fontId="10" fillId="0" borderId="0" xfId="0" applyFont="1" applyAlignment="1">
      <alignment horizontal="left" vertical="top"/>
    </xf>
    <xf numFmtId="2" fontId="9" fillId="0" borderId="0" xfId="0" applyNumberFormat="1" applyFont="1"/>
    <xf numFmtId="0" fontId="4" fillId="0" borderId="3" xfId="0" applyFont="1" applyBorder="1"/>
    <xf numFmtId="0" fontId="10" fillId="0" borderId="0" xfId="0" applyFont="1" applyAlignment="1">
      <alignment wrapText="1"/>
    </xf>
    <xf numFmtId="1" fontId="4" fillId="0" borderId="0" xfId="0" applyNumberFormat="1" applyFont="1" applyAlignment="1">
      <alignment wrapText="1"/>
    </xf>
    <xf numFmtId="164" fontId="4" fillId="0" borderId="0" xfId="0" applyNumberFormat="1" applyFont="1" applyAlignment="1">
      <alignment wrapText="1"/>
    </xf>
    <xf numFmtId="0" fontId="10" fillId="0" borderId="0" xfId="0" applyFont="1" applyAlignment="1">
      <alignment vertical="top"/>
    </xf>
    <xf numFmtId="0" fontId="4" fillId="0" borderId="0" xfId="0" applyFont="1" applyAlignment="1">
      <alignment vertical="top"/>
    </xf>
    <xf numFmtId="2" fontId="18" fillId="0" borderId="1" xfId="0" applyNumberFormat="1" applyFont="1" applyBorder="1"/>
    <xf numFmtId="0" fontId="10" fillId="0" borderId="1" xfId="0" applyFont="1" applyBorder="1" applyAlignment="1">
      <alignment vertical="top" wrapText="1"/>
    </xf>
    <xf numFmtId="0" fontId="19" fillId="0" borderId="0" xfId="0" applyFont="1"/>
    <xf numFmtId="2" fontId="4" fillId="0" borderId="0" xfId="0" applyNumberFormat="1" applyFont="1" applyAlignment="1">
      <alignment vertical="top"/>
    </xf>
    <xf numFmtId="2" fontId="4" fillId="0" borderId="0" xfId="0" applyNumberFormat="1" applyFont="1" applyAlignment="1">
      <alignment horizontal="left"/>
    </xf>
    <xf numFmtId="2" fontId="4" fillId="0" borderId="0" xfId="0" applyNumberFormat="1" applyFont="1" applyProtection="1">
      <protection locked="0"/>
    </xf>
    <xf numFmtId="1" fontId="4" fillId="0" borderId="0" xfId="0" applyNumberFormat="1" applyFont="1" applyAlignment="1">
      <alignment vertical="top"/>
    </xf>
    <xf numFmtId="1" fontId="4" fillId="0" borderId="0" xfId="0" applyNumberFormat="1" applyFont="1" applyProtection="1">
      <protection locked="0"/>
    </xf>
    <xf numFmtId="0" fontId="4" fillId="0" borderId="0" xfId="0" applyFont="1" applyAlignment="1">
      <alignment horizontal="center"/>
    </xf>
    <xf numFmtId="0" fontId="20" fillId="0" borderId="0" xfId="0" applyFont="1"/>
    <xf numFmtId="0" fontId="14" fillId="0" borderId="0" xfId="0" applyFont="1" applyAlignment="1">
      <alignment horizontal="center"/>
    </xf>
    <xf numFmtId="0" fontId="10" fillId="0" borderId="0" xfId="0" applyFont="1" applyAlignment="1">
      <alignment horizontal="left" wrapText="1"/>
    </xf>
    <xf numFmtId="0" fontId="4" fillId="0" borderId="1" xfId="0" applyFont="1" applyBorder="1" applyAlignment="1">
      <alignment horizontal="center"/>
    </xf>
    <xf numFmtId="0" fontId="4" fillId="0" borderId="3" xfId="0" applyFont="1" applyBorder="1" applyAlignment="1">
      <alignment horizontal="left"/>
    </xf>
    <xf numFmtId="0" fontId="9" fillId="0" borderId="3" xfId="0" applyFont="1" applyBorder="1"/>
    <xf numFmtId="0" fontId="10" fillId="0" borderId="3" xfId="0" applyFont="1" applyBorder="1" applyAlignment="1">
      <alignment horizontal="right"/>
    </xf>
    <xf numFmtId="0" fontId="14" fillId="0" borderId="1" xfId="0" applyFont="1" applyBorder="1" applyAlignment="1">
      <alignment horizontal="center"/>
    </xf>
    <xf numFmtId="0" fontId="13" fillId="0" borderId="1" xfId="0" applyFont="1" applyBorder="1" applyAlignment="1">
      <alignment horizontal="left"/>
    </xf>
    <xf numFmtId="0" fontId="21" fillId="0" borderId="0" xfId="0" applyFont="1"/>
    <xf numFmtId="0" fontId="7" fillId="0" borderId="0" xfId="0" applyFont="1" applyAlignment="1">
      <alignment horizontal="right"/>
    </xf>
    <xf numFmtId="10" fontId="4" fillId="0" borderId="0" xfId="0" applyNumberFormat="1" applyFont="1"/>
    <xf numFmtId="0" fontId="18" fillId="0" borderId="0" xfId="0" applyFont="1"/>
    <xf numFmtId="164" fontId="4" fillId="0" borderId="0" xfId="0" applyNumberFormat="1" applyFont="1" applyAlignment="1">
      <alignment vertical="top"/>
    </xf>
    <xf numFmtId="0" fontId="18" fillId="0" borderId="1" xfId="0" applyFont="1" applyBorder="1"/>
    <xf numFmtId="0" fontId="9" fillId="0" borderId="0" xfId="0" applyFont="1" applyAlignment="1">
      <alignment horizontal="right"/>
    </xf>
    <xf numFmtId="0" fontId="4" fillId="0" borderId="3" xfId="0" applyFont="1" applyBorder="1" applyAlignment="1">
      <alignment horizontal="left" wrapText="1"/>
    </xf>
    <xf numFmtId="167" fontId="10" fillId="0" borderId="1" xfId="0" applyNumberFormat="1" applyFont="1" applyBorder="1" applyAlignment="1">
      <alignment horizontal="left" wrapText="1"/>
    </xf>
    <xf numFmtId="0" fontId="4" fillId="0" borderId="1" xfId="0" applyFont="1" applyBorder="1" applyAlignment="1">
      <alignment horizontal="right"/>
    </xf>
    <xf numFmtId="167" fontId="4" fillId="0" borderId="3" xfId="0" applyNumberFormat="1" applyFont="1" applyBorder="1"/>
    <xf numFmtId="0" fontId="4" fillId="0" borderId="1" xfId="0" applyFont="1" applyBorder="1" applyAlignment="1">
      <alignment wrapText="1"/>
    </xf>
    <xf numFmtId="2" fontId="4" fillId="0" borderId="1" xfId="0" applyNumberFormat="1" applyFont="1" applyBorder="1"/>
    <xf numFmtId="164" fontId="4" fillId="0" borderId="0" xfId="0" applyNumberFormat="1" applyFont="1" applyAlignment="1">
      <alignment horizontal="right"/>
    </xf>
    <xf numFmtId="164" fontId="0" fillId="0" borderId="0" xfId="0" applyNumberFormat="1"/>
    <xf numFmtId="0" fontId="0" fillId="0" borderId="0" xfId="0" applyNumberFormat="1"/>
    <xf numFmtId="0" fontId="4" fillId="0" borderId="0" xfId="0" applyNumberFormat="1" applyFont="1" applyAlignment="1">
      <alignment horizontal="right"/>
    </xf>
    <xf numFmtId="0" fontId="24" fillId="0" borderId="0" xfId="0" applyFont="1"/>
    <xf numFmtId="0" fontId="22" fillId="0" borderId="0" xfId="0" applyFont="1" applyFill="1"/>
    <xf numFmtId="0" fontId="22" fillId="0" borderId="0" xfId="0" applyFont="1" applyFill="1" applyAlignment="1">
      <alignment horizontal="left"/>
    </xf>
    <xf numFmtId="0" fontId="22" fillId="0" borderId="0" xfId="0" applyFont="1" applyAlignment="1">
      <alignment horizontal="left"/>
    </xf>
    <xf numFmtId="0" fontId="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1"/>
  <sheetViews>
    <sheetView tabSelected="1" workbookViewId="0"/>
  </sheetViews>
  <sheetFormatPr defaultColWidth="11.42578125" defaultRowHeight="12.75" x14ac:dyDescent="0.2"/>
  <cols>
    <col min="1" max="1" width="35.7109375" customWidth="1"/>
    <col min="2" max="2" width="80.7109375" customWidth="1"/>
  </cols>
  <sheetData>
    <row r="1" spans="1:2" ht="15" x14ac:dyDescent="0.25">
      <c r="A1" s="2" t="s">
        <v>467</v>
      </c>
      <c r="B1" s="4" t="s">
        <v>466</v>
      </c>
    </row>
    <row r="2" spans="1:2" ht="15" x14ac:dyDescent="0.25">
      <c r="A2" s="3"/>
      <c r="B2" s="3"/>
    </row>
    <row r="3" spans="1:2" ht="15" x14ac:dyDescent="0.25">
      <c r="A3" s="5" t="str">
        <f>HYPERLINK("#'readme'!A1", "readme")</f>
        <v>readme</v>
      </c>
      <c r="B3" s="2"/>
    </row>
    <row r="4" spans="1:2" ht="15" x14ac:dyDescent="0.25">
      <c r="A4" s="5" t="str">
        <f>HYPERLINK("#'Appendix_01'!A1", "Appendix_01")</f>
        <v>Appendix_01</v>
      </c>
      <c r="B4" s="2" t="s">
        <v>465</v>
      </c>
    </row>
    <row r="5" spans="1:2" ht="15" x14ac:dyDescent="0.25">
      <c r="A5" s="5" t="str">
        <f>HYPERLINK("#'Appendix_02'!A1", "Appendix_02")</f>
        <v>Appendix_02</v>
      </c>
      <c r="B5" s="2" t="s">
        <v>464</v>
      </c>
    </row>
    <row r="6" spans="1:2" ht="15" x14ac:dyDescent="0.25">
      <c r="A6" s="5" t="str">
        <f>HYPERLINK("#'Appendix_03'!A1", "Appendix_03")</f>
        <v>Appendix_03</v>
      </c>
      <c r="B6" s="2" t="s">
        <v>463</v>
      </c>
    </row>
    <row r="7" spans="1:2" ht="15" x14ac:dyDescent="0.25">
      <c r="A7" s="5" t="str">
        <f>HYPERLINK("#'Appendix_04_1'!A1", "Appendix_04_1")</f>
        <v>Appendix_04_1</v>
      </c>
      <c r="B7" s="2" t="s">
        <v>451</v>
      </c>
    </row>
    <row r="8" spans="1:2" ht="15" x14ac:dyDescent="0.25">
      <c r="A8" s="5" t="str">
        <f>HYPERLINK("#'Appendix_04_2'!A1", "Appendix_04_2")</f>
        <v>Appendix_04_2</v>
      </c>
      <c r="B8" s="2" t="s">
        <v>193</v>
      </c>
    </row>
    <row r="9" spans="1:2" ht="15" x14ac:dyDescent="0.25">
      <c r="A9" s="5" t="str">
        <f>HYPERLINK("#'Appendix_04_3'!A1", "Appendix_04_3")</f>
        <v>Appendix_04_3</v>
      </c>
      <c r="B9" s="2" t="s">
        <v>389</v>
      </c>
    </row>
    <row r="10" spans="1:2" ht="15" x14ac:dyDescent="0.25">
      <c r="A10" s="5" t="str">
        <f>HYPERLINK("#'Appendix_04_4'!A1", "Appendix_04_4")</f>
        <v>Appendix_04_4</v>
      </c>
      <c r="B10" s="2" t="s">
        <v>390</v>
      </c>
    </row>
    <row r="11" spans="1:2" ht="15" x14ac:dyDescent="0.25">
      <c r="A11" s="5" t="str">
        <f>HYPERLINK("#'Appendix_04_5'!A1", "Appendix_04_5")</f>
        <v>Appendix_04_5</v>
      </c>
      <c r="B11" s="2" t="s">
        <v>391</v>
      </c>
    </row>
    <row r="12" spans="1:2" ht="15" x14ac:dyDescent="0.25">
      <c r="A12" s="5" t="str">
        <f>HYPERLINK("#'Appendix_04_6'!A1", "Appendix_04_6")</f>
        <v>Appendix_04_6</v>
      </c>
      <c r="B12" s="2" t="s">
        <v>425</v>
      </c>
    </row>
    <row r="13" spans="1:2" ht="15" x14ac:dyDescent="0.25">
      <c r="A13" s="5" t="str">
        <f>HYPERLINK("#'Appendix_04_7'!A1", "Appendix_04_7")</f>
        <v>Appendix_04_7</v>
      </c>
      <c r="B13" s="2" t="s">
        <v>468</v>
      </c>
    </row>
    <row r="14" spans="1:2" ht="15" x14ac:dyDescent="0.25">
      <c r="A14" s="5" t="str">
        <f>HYPERLINK("#'Appendix_05'!A1", "Appendix_05")</f>
        <v>Appendix_05</v>
      </c>
      <c r="B14" s="2" t="s">
        <v>462</v>
      </c>
    </row>
    <row r="15" spans="1:2" ht="15" x14ac:dyDescent="0.25">
      <c r="A15" s="5" t="str">
        <f>HYPERLINK("#'Appendix_06'!A1", "Appendix_06")</f>
        <v>Appendix_06</v>
      </c>
      <c r="B15" s="2" t="s">
        <v>461</v>
      </c>
    </row>
    <row r="16" spans="1:2" ht="15" x14ac:dyDescent="0.25">
      <c r="A16" s="5" t="str">
        <f>HYPERLINK("#'Appendix_07'!A1", "Appendix_07")</f>
        <v>Appendix_07</v>
      </c>
      <c r="B16" s="2" t="s">
        <v>460</v>
      </c>
    </row>
    <row r="17" spans="1:2" ht="15" x14ac:dyDescent="0.25">
      <c r="A17" s="5" t="str">
        <f>HYPERLINK("#'Appendix_08'!A1", "Appendix_08")</f>
        <v>Appendix_08</v>
      </c>
      <c r="B17" s="2" t="s">
        <v>459</v>
      </c>
    </row>
    <row r="18" spans="1:2" ht="15" x14ac:dyDescent="0.25">
      <c r="A18" s="5" t="str">
        <f>HYPERLINK("#'Appendix_09'!A1", "Appendix_09")</f>
        <v>Appendix_09</v>
      </c>
      <c r="B18" s="2" t="s">
        <v>458</v>
      </c>
    </row>
    <row r="19" spans="1:2" ht="15" x14ac:dyDescent="0.25">
      <c r="A19" s="5" t="str">
        <f>HYPERLINK("#'Appendix_10'!A1", "Appendix_10")</f>
        <v>Appendix_10</v>
      </c>
      <c r="B19" s="2" t="s">
        <v>457</v>
      </c>
    </row>
    <row r="20" spans="1:2" ht="15" x14ac:dyDescent="0.25">
      <c r="A20" s="5" t="str">
        <f>HYPERLINK("#'Appendix_11'!A1", "Appendix_11")</f>
        <v>Appendix_11</v>
      </c>
      <c r="B20" s="2" t="s">
        <v>456</v>
      </c>
    </row>
    <row r="21" spans="1:2" ht="15" x14ac:dyDescent="0.25">
      <c r="A21" s="5" t="str">
        <f>HYPERLINK("#'Appendix_12'!A1", "Appendix_12")</f>
        <v>Appendix_12</v>
      </c>
      <c r="B21" s="2" t="s">
        <v>455</v>
      </c>
    </row>
    <row r="22" spans="1:2" ht="15" x14ac:dyDescent="0.25">
      <c r="A22" s="5" t="str">
        <f>HYPERLINK("#'Appendix_13'!A1", "Appendix_13")</f>
        <v>Appendix_13</v>
      </c>
      <c r="B22" s="2" t="s">
        <v>471</v>
      </c>
    </row>
    <row r="23" spans="1:2" ht="15" x14ac:dyDescent="0.25">
      <c r="A23" s="5" t="str">
        <f>HYPERLINK("#'Appendix_14'!A1", "Appendix_14")</f>
        <v>Appendix_14</v>
      </c>
      <c r="B23" s="2" t="s">
        <v>470</v>
      </c>
    </row>
    <row r="24" spans="1:2" ht="15" x14ac:dyDescent="0.25">
      <c r="A24" s="5" t="str">
        <f>HYPERLINK("#'Appendix_15'!A1", "Appendix_15")</f>
        <v>Appendix_15</v>
      </c>
      <c r="B24" s="2" t="s">
        <v>454</v>
      </c>
    </row>
    <row r="25" spans="1:2" ht="15" x14ac:dyDescent="0.25">
      <c r="A25" s="5" t="str">
        <f>HYPERLINK("#'Appendix_16'!A1", "Appendix_16")</f>
        <v>Appendix_16</v>
      </c>
      <c r="B25" s="2" t="s">
        <v>469</v>
      </c>
    </row>
    <row r="26" spans="1:2" ht="15" x14ac:dyDescent="0.25">
      <c r="A26" s="5" t="str">
        <f>HYPERLINK("#'Appendix_17'!A1", "Appendix_17")</f>
        <v>Appendix_17</v>
      </c>
      <c r="B26" s="2" t="s">
        <v>453</v>
      </c>
    </row>
    <row r="27" spans="1:2" ht="15" x14ac:dyDescent="0.25">
      <c r="A27" s="5" t="str">
        <f>HYPERLINK("#'Appendix_18'!A1", "Appendix_18")</f>
        <v>Appendix_18</v>
      </c>
      <c r="B27" s="2" t="s">
        <v>452</v>
      </c>
    </row>
    <row r="28" spans="1:2" ht="15" x14ac:dyDescent="0.25">
      <c r="A28" s="5" t="str">
        <f>HYPERLINK("#'Appendix_19A'!A1", "Appendix_19A")</f>
        <v>Appendix_19A</v>
      </c>
      <c r="B28" s="98" t="s">
        <v>508</v>
      </c>
    </row>
    <row r="29" spans="1:2" ht="15" x14ac:dyDescent="0.25">
      <c r="A29" s="5" t="str">
        <f>HYPERLINK("#'Appendix_19B'!A1", "Appendix_19B")</f>
        <v>Appendix_19B</v>
      </c>
      <c r="B29" s="98" t="s">
        <v>509</v>
      </c>
    </row>
    <row r="30" spans="1:2" ht="15" x14ac:dyDescent="0.25">
      <c r="A30" s="1"/>
      <c r="B30" s="2"/>
    </row>
    <row r="31" spans="1:2" ht="15" x14ac:dyDescent="0.25">
      <c r="A31" s="3"/>
    </row>
  </sheetData>
  <pageMargins left="0.7" right="0.7" top="0.75" bottom="0.75" header="0.3" footer="0.3"/>
  <pageSetup orientation="portrait" horizontalDpi="1200" verticalDpi="12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40"/>
  <sheetViews>
    <sheetView workbookViewId="0"/>
  </sheetViews>
  <sheetFormatPr defaultColWidth="11.42578125" defaultRowHeight="12.75" x14ac:dyDescent="0.2"/>
  <cols>
    <col min="1" max="1" width="37.7109375" customWidth="1"/>
    <col min="2" max="2" width="8.85546875" customWidth="1"/>
    <col min="3" max="3" width="9.85546875" customWidth="1"/>
    <col min="4" max="4" width="8.85546875" customWidth="1"/>
    <col min="5" max="5" width="9.85546875" customWidth="1"/>
    <col min="6" max="6" width="8.85546875" customWidth="1"/>
    <col min="7" max="7" width="32.7109375" customWidth="1"/>
    <col min="8" max="8" width="8.85546875" customWidth="1"/>
    <col min="9" max="9" width="9.85546875" customWidth="1"/>
    <col min="10" max="10" width="8.85546875" customWidth="1"/>
    <col min="11" max="11" width="9.85546875" customWidth="1"/>
    <col min="12" max="14" width="8.85546875" customWidth="1"/>
  </cols>
  <sheetData>
    <row r="1" spans="1:12" ht="15" customHeight="1" x14ac:dyDescent="0.2">
      <c r="A1" s="1" t="s">
        <v>443</v>
      </c>
      <c r="B1" s="83"/>
      <c r="C1" s="83"/>
      <c r="D1" s="83"/>
      <c r="E1" s="83"/>
      <c r="F1" s="83"/>
      <c r="G1" s="83"/>
      <c r="H1" s="83"/>
      <c r="I1" s="83"/>
      <c r="J1" s="83"/>
      <c r="K1" s="83"/>
      <c r="L1" s="83"/>
    </row>
    <row r="2" spans="1:12" ht="45" customHeight="1" x14ac:dyDescent="0.25">
      <c r="A2" s="84" t="s">
        <v>444</v>
      </c>
      <c r="B2" s="87"/>
      <c r="C2" s="53"/>
      <c r="D2" s="53"/>
      <c r="E2" s="53"/>
      <c r="F2" s="53"/>
      <c r="G2" s="53"/>
      <c r="H2" s="53"/>
      <c r="I2" s="53"/>
      <c r="J2" s="53"/>
      <c r="K2" s="53"/>
      <c r="L2" s="53"/>
    </row>
    <row r="3" spans="1:12" ht="89.25" customHeight="1" x14ac:dyDescent="0.25">
      <c r="A3" s="85" t="s">
        <v>448</v>
      </c>
      <c r="B3" s="86"/>
      <c r="C3" s="22"/>
      <c r="D3" s="22"/>
      <c r="E3" s="22"/>
      <c r="F3" s="22"/>
      <c r="G3" s="22"/>
      <c r="H3" s="22"/>
      <c r="I3" s="22"/>
      <c r="J3" s="22"/>
      <c r="K3" s="22"/>
      <c r="L3" s="22"/>
    </row>
    <row r="4" spans="1:12" ht="15" customHeight="1" x14ac:dyDescent="0.25">
      <c r="A4" s="12"/>
      <c r="B4" s="87" t="s">
        <v>436</v>
      </c>
      <c r="C4" s="12" t="s">
        <v>439</v>
      </c>
      <c r="D4" s="3" t="s">
        <v>440</v>
      </c>
      <c r="E4" s="12" t="s">
        <v>439</v>
      </c>
      <c r="F4" s="87" t="s">
        <v>436</v>
      </c>
      <c r="G4" s="3"/>
      <c r="H4" s="87" t="s">
        <v>436</v>
      </c>
      <c r="I4" s="12" t="s">
        <v>439</v>
      </c>
      <c r="J4" s="3" t="s">
        <v>440</v>
      </c>
      <c r="K4" s="12" t="s">
        <v>439</v>
      </c>
      <c r="L4" s="87" t="s">
        <v>436</v>
      </c>
    </row>
    <row r="5" spans="1:12" ht="15" customHeight="1" x14ac:dyDescent="0.25">
      <c r="A5" s="12"/>
      <c r="B5" s="3" t="s">
        <v>435</v>
      </c>
      <c r="C5" s="12" t="s">
        <v>438</v>
      </c>
      <c r="D5" s="3" t="s">
        <v>435</v>
      </c>
      <c r="E5" s="12" t="s">
        <v>438</v>
      </c>
      <c r="F5" s="3" t="s">
        <v>435</v>
      </c>
      <c r="G5" s="3"/>
      <c r="H5" s="3" t="s">
        <v>435</v>
      </c>
      <c r="I5" s="12" t="s">
        <v>438</v>
      </c>
      <c r="J5" s="3" t="s">
        <v>435</v>
      </c>
      <c r="K5" s="12" t="s">
        <v>438</v>
      </c>
      <c r="L5" s="3" t="s">
        <v>435</v>
      </c>
    </row>
    <row r="6" spans="1:12" ht="15" customHeight="1" x14ac:dyDescent="0.25">
      <c r="A6" s="22"/>
      <c r="B6" s="86">
        <v>2026</v>
      </c>
      <c r="C6" s="29" t="s">
        <v>441</v>
      </c>
      <c r="D6" s="86">
        <v>2026</v>
      </c>
      <c r="E6" s="88" t="s">
        <v>437</v>
      </c>
      <c r="F6" s="86">
        <v>2027</v>
      </c>
      <c r="G6" s="22"/>
      <c r="H6" s="86">
        <v>2026</v>
      </c>
      <c r="I6" s="29" t="s">
        <v>441</v>
      </c>
      <c r="J6" s="86">
        <v>2026</v>
      </c>
      <c r="K6" s="88" t="s">
        <v>437</v>
      </c>
      <c r="L6" s="86">
        <v>2027</v>
      </c>
    </row>
    <row r="7" spans="1:12" ht="15" customHeight="1" x14ac:dyDescent="0.2"/>
    <row r="8" spans="1:12" ht="15" customHeight="1" x14ac:dyDescent="0.25">
      <c r="A8" s="12" t="s">
        <v>45</v>
      </c>
      <c r="B8" s="15">
        <v>587.6</v>
      </c>
      <c r="C8" s="15">
        <v>0.3</v>
      </c>
      <c r="D8" s="15">
        <v>589.4</v>
      </c>
      <c r="E8" s="15">
        <v>4.0999999999999996</v>
      </c>
      <c r="F8" s="15">
        <v>613.4</v>
      </c>
      <c r="G8" s="12" t="s">
        <v>57</v>
      </c>
      <c r="H8" s="15">
        <v>857</v>
      </c>
      <c r="I8" s="15">
        <v>1.5</v>
      </c>
      <c r="J8" s="15">
        <v>869.9</v>
      </c>
      <c r="K8" s="15">
        <v>2.4</v>
      </c>
      <c r="L8" s="15">
        <v>891.1</v>
      </c>
    </row>
    <row r="9" spans="1:12" ht="15" customHeight="1" x14ac:dyDescent="0.25">
      <c r="A9" s="3" t="s">
        <v>46</v>
      </c>
      <c r="B9" s="15">
        <v>482.2</v>
      </c>
      <c r="C9" s="15">
        <v>0.8</v>
      </c>
      <c r="D9" s="15">
        <v>486.1</v>
      </c>
      <c r="E9" s="15">
        <v>3.9</v>
      </c>
      <c r="F9" s="15">
        <v>504.9</v>
      </c>
      <c r="G9" s="3"/>
      <c r="H9" s="15"/>
      <c r="I9" s="15"/>
      <c r="J9" s="15"/>
      <c r="K9" s="15"/>
      <c r="L9" s="15"/>
    </row>
    <row r="10" spans="1:12" ht="15" x14ac:dyDescent="0.25">
      <c r="A10" s="3" t="s">
        <v>47</v>
      </c>
      <c r="B10" s="15">
        <v>105.4</v>
      </c>
      <c r="C10" s="15">
        <v>-2</v>
      </c>
      <c r="D10" s="15">
        <v>103.3</v>
      </c>
      <c r="E10" s="15">
        <v>5</v>
      </c>
      <c r="F10" s="15">
        <v>108.5</v>
      </c>
      <c r="G10" s="3" t="s">
        <v>58</v>
      </c>
      <c r="H10" s="15">
        <v>538.70000000000005</v>
      </c>
      <c r="I10" s="15">
        <v>1.3</v>
      </c>
      <c r="J10" s="15">
        <v>545.70000000000005</v>
      </c>
      <c r="K10" s="15">
        <v>2.2000000000000002</v>
      </c>
      <c r="L10" s="15">
        <v>557.79999999999995</v>
      </c>
    </row>
    <row r="11" spans="1:12" ht="15" customHeight="1" x14ac:dyDescent="0.25">
      <c r="A11" s="3"/>
      <c r="B11" s="15"/>
      <c r="C11" s="15"/>
      <c r="D11" s="15"/>
      <c r="E11" s="15"/>
      <c r="F11" s="15"/>
      <c r="G11" s="3"/>
      <c r="H11" s="15"/>
      <c r="I11" s="15"/>
      <c r="J11" s="15"/>
      <c r="K11" s="15"/>
      <c r="L11" s="15"/>
    </row>
    <row r="12" spans="1:12" ht="15" customHeight="1" x14ac:dyDescent="0.25">
      <c r="A12" s="12" t="s">
        <v>48</v>
      </c>
      <c r="B12" s="15">
        <v>343.5</v>
      </c>
      <c r="C12" s="15"/>
      <c r="D12" s="15"/>
      <c r="E12" s="15"/>
      <c r="F12" s="15">
        <v>352.9</v>
      </c>
      <c r="G12" s="12" t="s">
        <v>47</v>
      </c>
      <c r="H12" s="15">
        <v>318.3</v>
      </c>
      <c r="I12" s="15">
        <v>1.9</v>
      </c>
      <c r="J12" s="15">
        <v>324.2</v>
      </c>
      <c r="K12" s="15">
        <v>2.8</v>
      </c>
      <c r="L12" s="15">
        <v>333.2</v>
      </c>
    </row>
    <row r="13" spans="1:12" ht="15" customHeight="1" x14ac:dyDescent="0.25">
      <c r="A13" s="3"/>
      <c r="B13" s="15"/>
      <c r="C13" s="15"/>
      <c r="D13" s="15"/>
      <c r="E13" s="15"/>
      <c r="F13" s="15"/>
      <c r="G13" s="3" t="s">
        <v>59</v>
      </c>
      <c r="H13" s="15">
        <v>135.4</v>
      </c>
      <c r="I13" s="15">
        <v>6.5</v>
      </c>
      <c r="J13" s="15">
        <v>144.19999999999999</v>
      </c>
      <c r="K13" s="15">
        <v>2.2999999999999998</v>
      </c>
      <c r="L13" s="15">
        <v>147.6</v>
      </c>
    </row>
    <row r="14" spans="1:12" ht="15" customHeight="1" x14ac:dyDescent="0.25">
      <c r="A14" s="12" t="s">
        <v>49</v>
      </c>
      <c r="B14" s="15">
        <v>191</v>
      </c>
      <c r="C14" s="15">
        <v>1.5</v>
      </c>
      <c r="D14" s="15">
        <v>193.9</v>
      </c>
      <c r="E14" s="15">
        <v>2.5</v>
      </c>
      <c r="F14" s="15">
        <v>198.8</v>
      </c>
      <c r="G14" s="12" t="s">
        <v>60</v>
      </c>
      <c r="H14" s="15">
        <v>105.4</v>
      </c>
      <c r="I14" s="15">
        <v>-2.5</v>
      </c>
      <c r="J14" s="15">
        <v>102.7</v>
      </c>
      <c r="K14" s="15">
        <v>5.7</v>
      </c>
      <c r="L14" s="15">
        <v>108.5</v>
      </c>
    </row>
    <row r="15" spans="1:12" ht="15" customHeight="1" x14ac:dyDescent="0.25">
      <c r="A15" s="3" t="s">
        <v>46</v>
      </c>
      <c r="B15" s="15">
        <v>155.69999999999999</v>
      </c>
      <c r="C15" s="15">
        <v>1.6</v>
      </c>
      <c r="D15" s="15">
        <v>158.19999999999999</v>
      </c>
      <c r="E15" s="15">
        <v>2.5</v>
      </c>
      <c r="F15" s="15">
        <v>162.19999999999999</v>
      </c>
      <c r="G15" s="12" t="s">
        <v>61</v>
      </c>
      <c r="H15" s="15">
        <v>77.5</v>
      </c>
      <c r="I15" s="15">
        <v>-0.2</v>
      </c>
      <c r="J15" s="15">
        <v>77.3</v>
      </c>
      <c r="K15" s="15">
        <v>-0.2</v>
      </c>
      <c r="L15" s="15">
        <v>77.099999999999994</v>
      </c>
    </row>
    <row r="16" spans="1:12" ht="15" customHeight="1" x14ac:dyDescent="0.25">
      <c r="A16" s="3" t="s">
        <v>47</v>
      </c>
      <c r="B16" s="15">
        <v>35.299999999999997</v>
      </c>
      <c r="C16" s="15">
        <v>1.4</v>
      </c>
      <c r="D16" s="15">
        <v>35.799999999999997</v>
      </c>
      <c r="E16" s="15">
        <v>2.5</v>
      </c>
      <c r="F16" s="15">
        <v>36.700000000000003</v>
      </c>
      <c r="G16" s="12"/>
      <c r="H16" s="15"/>
      <c r="I16" s="15"/>
      <c r="J16" s="15"/>
      <c r="K16" s="15"/>
      <c r="L16" s="15"/>
    </row>
    <row r="17" spans="1:12" ht="15" customHeight="1" x14ac:dyDescent="0.25">
      <c r="A17" s="3"/>
      <c r="B17" s="15"/>
      <c r="C17" s="15"/>
      <c r="D17" s="15"/>
      <c r="E17" s="15"/>
      <c r="F17" s="15"/>
      <c r="G17" s="3"/>
      <c r="H17" s="15"/>
      <c r="I17" s="15"/>
      <c r="J17" s="15"/>
      <c r="K17" s="15"/>
      <c r="L17" s="15"/>
    </row>
    <row r="18" spans="1:12" ht="15" customHeight="1" x14ac:dyDescent="0.25">
      <c r="A18" s="3" t="s">
        <v>152</v>
      </c>
      <c r="B18" s="15">
        <v>125.1</v>
      </c>
      <c r="C18" s="15"/>
      <c r="D18" s="15"/>
      <c r="E18" s="15"/>
      <c r="F18" s="15">
        <v>131.9</v>
      </c>
      <c r="G18" s="12" t="s">
        <v>62</v>
      </c>
      <c r="H18" s="15">
        <v>253.9</v>
      </c>
      <c r="I18" s="15">
        <v>2</v>
      </c>
      <c r="J18" s="15">
        <v>259</v>
      </c>
      <c r="K18" s="15">
        <v>2.5</v>
      </c>
      <c r="L18" s="15">
        <v>265.5</v>
      </c>
    </row>
    <row r="19" spans="1:12" ht="15" customHeight="1" x14ac:dyDescent="0.25">
      <c r="A19" s="3"/>
      <c r="B19" s="15"/>
      <c r="C19" s="15"/>
      <c r="D19" s="15"/>
      <c r="E19" s="15"/>
      <c r="F19" s="15"/>
      <c r="G19" s="3" t="s">
        <v>79</v>
      </c>
      <c r="H19" s="15">
        <v>213.9</v>
      </c>
      <c r="I19" s="15">
        <v>1.3</v>
      </c>
      <c r="J19" s="15">
        <v>216.6</v>
      </c>
      <c r="K19" s="15">
        <v>2.5</v>
      </c>
      <c r="L19" s="15">
        <v>222</v>
      </c>
    </row>
    <row r="20" spans="1:12" ht="15" customHeight="1" x14ac:dyDescent="0.25">
      <c r="A20" s="3"/>
      <c r="B20" s="15"/>
      <c r="C20" s="15"/>
      <c r="D20" s="15"/>
      <c r="E20" s="15"/>
      <c r="F20" s="15"/>
      <c r="G20" s="3" t="s">
        <v>165</v>
      </c>
      <c r="H20" s="15">
        <v>68.7</v>
      </c>
      <c r="I20" s="15">
        <v>1.4</v>
      </c>
      <c r="J20" s="15">
        <v>69.7</v>
      </c>
      <c r="K20" s="15">
        <v>2.7</v>
      </c>
      <c r="L20" s="15">
        <v>71.599999999999994</v>
      </c>
    </row>
    <row r="21" spans="1:12" ht="15" customHeight="1" x14ac:dyDescent="0.25">
      <c r="G21" s="12" t="s">
        <v>166</v>
      </c>
      <c r="H21" s="15">
        <v>145.1</v>
      </c>
      <c r="I21" s="15">
        <v>1.2</v>
      </c>
      <c r="J21" s="15">
        <v>146.80000000000001</v>
      </c>
      <c r="K21" s="15">
        <v>2.4</v>
      </c>
      <c r="L21" s="15">
        <v>150.4</v>
      </c>
    </row>
    <row r="22" spans="1:12" ht="15" customHeight="1" x14ac:dyDescent="0.25">
      <c r="A22" s="12"/>
      <c r="B22" s="15"/>
      <c r="C22" s="15"/>
      <c r="D22" s="15"/>
      <c r="E22" s="15"/>
      <c r="F22" s="15"/>
      <c r="G22" s="12" t="s">
        <v>80</v>
      </c>
      <c r="H22" s="15">
        <v>40.1</v>
      </c>
      <c r="I22" s="15">
        <v>5.8</v>
      </c>
      <c r="J22" s="15">
        <v>42.4</v>
      </c>
      <c r="K22" s="15">
        <v>2.5</v>
      </c>
      <c r="L22" s="15">
        <v>43.4</v>
      </c>
    </row>
    <row r="23" spans="1:12" ht="15" customHeight="1" x14ac:dyDescent="0.25">
      <c r="A23" s="12"/>
      <c r="B23" s="15"/>
      <c r="C23" s="15"/>
      <c r="D23" s="15"/>
      <c r="E23" s="15"/>
      <c r="F23" s="15"/>
      <c r="G23" s="3"/>
      <c r="H23" s="15"/>
      <c r="I23" s="15"/>
      <c r="J23" s="15"/>
      <c r="K23" s="15"/>
      <c r="L23" s="15"/>
    </row>
    <row r="24" spans="1:12" ht="15" customHeight="1" x14ac:dyDescent="0.25">
      <c r="A24" s="3"/>
      <c r="B24" s="15"/>
      <c r="C24" s="15"/>
      <c r="D24" s="15"/>
      <c r="E24" s="15"/>
      <c r="F24" s="15"/>
      <c r="G24" s="12" t="s">
        <v>63</v>
      </c>
      <c r="H24" s="15">
        <v>-0.5</v>
      </c>
      <c r="I24" s="15"/>
      <c r="J24" s="15">
        <v>2.7</v>
      </c>
      <c r="K24" s="15"/>
      <c r="L24" s="15">
        <v>2.8</v>
      </c>
    </row>
    <row r="25" spans="1:12" ht="15" customHeight="1" x14ac:dyDescent="0.25">
      <c r="A25" s="3"/>
      <c r="B25" s="15"/>
      <c r="C25" s="15"/>
      <c r="D25" s="15"/>
      <c r="E25" s="15"/>
      <c r="F25" s="15"/>
      <c r="G25" s="12"/>
      <c r="H25" s="15"/>
      <c r="I25" s="15"/>
      <c r="J25" s="15"/>
      <c r="K25" s="15"/>
      <c r="L25" s="15"/>
    </row>
    <row r="26" spans="1:12" ht="15" customHeight="1" x14ac:dyDescent="0.25">
      <c r="A26" s="12" t="s">
        <v>50</v>
      </c>
      <c r="B26" s="15">
        <v>1247.0999999999999</v>
      </c>
      <c r="C26" s="15">
        <v>1.4</v>
      </c>
      <c r="D26" s="15">
        <v>1265.2</v>
      </c>
      <c r="E26" s="15">
        <v>2.5</v>
      </c>
      <c r="F26" s="15">
        <v>1297.0999999999999</v>
      </c>
      <c r="G26" s="12" t="s">
        <v>64</v>
      </c>
      <c r="H26" s="15">
        <v>1110.4000000000001</v>
      </c>
      <c r="I26" s="15">
        <v>1.9</v>
      </c>
      <c r="J26" s="15">
        <v>1131.5999999999999</v>
      </c>
      <c r="K26" s="15">
        <v>2.5</v>
      </c>
      <c r="L26" s="15">
        <v>1159.3</v>
      </c>
    </row>
    <row r="27" spans="1:12" ht="15" customHeight="1" x14ac:dyDescent="0.25">
      <c r="A27" s="3"/>
      <c r="B27" s="15"/>
      <c r="C27" s="15"/>
      <c r="D27" s="15"/>
      <c r="E27" s="15"/>
      <c r="F27" s="15"/>
      <c r="G27" s="3"/>
      <c r="H27" s="15"/>
      <c r="I27" s="15"/>
      <c r="J27" s="15"/>
      <c r="K27" s="15"/>
      <c r="L27" s="15"/>
    </row>
    <row r="28" spans="1:12" ht="15" customHeight="1" x14ac:dyDescent="0.25">
      <c r="A28" s="12" t="s">
        <v>51</v>
      </c>
      <c r="B28" s="15">
        <v>885</v>
      </c>
      <c r="C28" s="15">
        <v>2.2999999999999998</v>
      </c>
      <c r="D28" s="15">
        <v>905.6</v>
      </c>
      <c r="E28" s="15">
        <v>0.8</v>
      </c>
      <c r="F28" s="15">
        <v>912.6</v>
      </c>
      <c r="G28" s="12" t="s">
        <v>65</v>
      </c>
      <c r="H28" s="15">
        <v>1021.7</v>
      </c>
      <c r="I28" s="15">
        <v>1.7</v>
      </c>
      <c r="J28" s="15">
        <v>1039.2</v>
      </c>
      <c r="K28" s="15">
        <v>1.1000000000000001</v>
      </c>
      <c r="L28" s="15">
        <v>1050.4000000000001</v>
      </c>
    </row>
    <row r="29" spans="1:12" ht="15" customHeight="1" x14ac:dyDescent="0.25">
      <c r="A29" s="12"/>
      <c r="B29" s="15"/>
      <c r="C29" s="15"/>
      <c r="D29" s="15"/>
      <c r="E29" s="15"/>
      <c r="F29" s="15"/>
      <c r="G29" s="3"/>
      <c r="H29" s="15"/>
      <c r="I29" s="15"/>
      <c r="J29" s="15"/>
      <c r="K29" s="15"/>
      <c r="L29" s="15"/>
    </row>
    <row r="30" spans="1:12" ht="15" customHeight="1" x14ac:dyDescent="0.25">
      <c r="A30" s="29" t="s">
        <v>52</v>
      </c>
      <c r="B30" s="16">
        <v>2132.1</v>
      </c>
      <c r="C30" s="16">
        <v>1.8</v>
      </c>
      <c r="D30" s="16">
        <v>2170.8000000000002</v>
      </c>
      <c r="E30" s="16">
        <v>1.8</v>
      </c>
      <c r="F30" s="16">
        <v>2209.6999999999998</v>
      </c>
      <c r="G30" s="29" t="s">
        <v>66</v>
      </c>
      <c r="H30" s="16">
        <v>2132.1</v>
      </c>
      <c r="I30" s="16">
        <v>1.8</v>
      </c>
      <c r="J30" s="16">
        <v>2170.8000000000002</v>
      </c>
      <c r="K30" s="16">
        <v>1.8</v>
      </c>
      <c r="L30" s="16">
        <v>2209.6999999999998</v>
      </c>
    </row>
    <row r="31" spans="1:12" ht="15" customHeight="1" x14ac:dyDescent="0.25">
      <c r="A31" s="3"/>
      <c r="B31" s="15"/>
      <c r="C31" s="15"/>
      <c r="D31" s="15"/>
      <c r="E31" s="15"/>
      <c r="F31" s="15"/>
      <c r="G31" s="12"/>
      <c r="H31" s="15"/>
      <c r="I31" s="15"/>
      <c r="J31" s="15"/>
      <c r="K31" s="15"/>
      <c r="L31" s="15"/>
    </row>
    <row r="32" spans="1:12" ht="15" customHeight="1" x14ac:dyDescent="0.25">
      <c r="A32" s="12" t="s">
        <v>53</v>
      </c>
      <c r="B32" s="15">
        <v>398.3</v>
      </c>
      <c r="C32" s="15"/>
      <c r="D32" s="15"/>
      <c r="E32" s="15"/>
      <c r="F32" s="15">
        <v>399.2</v>
      </c>
      <c r="G32" s="12" t="s">
        <v>67</v>
      </c>
      <c r="H32" s="15">
        <v>136.69999999999999</v>
      </c>
      <c r="I32" s="15"/>
      <c r="J32" s="15"/>
      <c r="K32" s="15"/>
      <c r="L32" s="15">
        <v>137.80000000000001</v>
      </c>
    </row>
    <row r="33" spans="1:12" ht="15" customHeight="1" x14ac:dyDescent="0.25">
      <c r="A33" s="12" t="s">
        <v>54</v>
      </c>
      <c r="B33" s="15">
        <v>24.6</v>
      </c>
      <c r="C33" s="15"/>
      <c r="D33" s="15"/>
      <c r="E33" s="15"/>
      <c r="F33" s="15">
        <v>25.1</v>
      </c>
      <c r="G33" s="12" t="s">
        <v>68</v>
      </c>
      <c r="H33" s="15">
        <v>385.4</v>
      </c>
      <c r="I33" s="15"/>
      <c r="J33" s="15"/>
      <c r="K33" s="15"/>
      <c r="L33" s="15">
        <v>385.6</v>
      </c>
    </row>
    <row r="34" spans="1:12" ht="15" customHeight="1" x14ac:dyDescent="0.25">
      <c r="A34" s="12" t="s">
        <v>55</v>
      </c>
      <c r="B34" s="15">
        <v>118.5</v>
      </c>
      <c r="C34" s="15"/>
      <c r="D34" s="15"/>
      <c r="E34" s="15"/>
      <c r="F34" s="15">
        <v>118.7</v>
      </c>
      <c r="G34" s="12" t="s">
        <v>69</v>
      </c>
      <c r="H34" s="15">
        <v>19.3</v>
      </c>
      <c r="I34" s="15"/>
      <c r="J34" s="15"/>
      <c r="K34" s="15"/>
      <c r="L34" s="15">
        <v>19.7</v>
      </c>
    </row>
    <row r="35" spans="1:12" ht="15" customHeight="1" x14ac:dyDescent="0.25">
      <c r="A35" s="12"/>
      <c r="B35" s="15"/>
      <c r="C35" s="15"/>
      <c r="D35" s="15"/>
      <c r="E35" s="15"/>
      <c r="F35" s="15"/>
      <c r="G35" s="12"/>
      <c r="H35" s="15"/>
      <c r="I35" s="15"/>
      <c r="J35" s="15"/>
      <c r="K35" s="15"/>
      <c r="L35" s="15"/>
    </row>
    <row r="36" spans="1:12" ht="15" customHeight="1" x14ac:dyDescent="0.25">
      <c r="A36" s="12" t="s">
        <v>56</v>
      </c>
      <c r="B36" s="15">
        <v>541.4</v>
      </c>
      <c r="C36" s="15"/>
      <c r="D36" s="15"/>
      <c r="E36" s="15"/>
      <c r="F36" s="15">
        <v>543</v>
      </c>
      <c r="G36" s="12" t="s">
        <v>56</v>
      </c>
      <c r="H36" s="15">
        <v>541.4</v>
      </c>
      <c r="I36" s="15"/>
      <c r="J36" s="15"/>
      <c r="K36" s="15"/>
      <c r="L36" s="15">
        <v>543</v>
      </c>
    </row>
    <row r="37" spans="1:12" ht="15" customHeight="1" x14ac:dyDescent="0.25">
      <c r="A37" s="29"/>
      <c r="B37" s="89"/>
      <c r="C37" s="89"/>
      <c r="D37" s="89"/>
      <c r="E37" s="89"/>
      <c r="F37" s="89"/>
      <c r="G37" s="22"/>
      <c r="H37" s="22"/>
      <c r="I37" s="22"/>
      <c r="J37" s="22"/>
      <c r="K37" s="22"/>
      <c r="L37" s="22"/>
    </row>
    <row r="38" spans="1:12" ht="15" customHeight="1" x14ac:dyDescent="0.2">
      <c r="B38" s="52"/>
      <c r="C38" s="52"/>
      <c r="D38" s="52"/>
      <c r="E38" s="52"/>
      <c r="F38" s="52"/>
    </row>
    <row r="39" spans="1:12" ht="15" customHeight="1" x14ac:dyDescent="0.2"/>
    <row r="40" spans="1:12" ht="15" customHeight="1" x14ac:dyDescent="0.2"/>
  </sheetData>
  <hyperlinks>
    <hyperlink ref="A1" location="contents!A1" display="to contents #text_start" xr:uid="{00000000-0004-0000-0A00-000000000000}"/>
  </hyperlinks>
  <pageMargins left="0.7" right="0.7" top="0.75" bottom="0.75" header="0.3" footer="0.3"/>
  <pageSetup orientation="portrait" horizontalDpi="1200" verticalDpi="12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40"/>
  <sheetViews>
    <sheetView workbookViewId="0"/>
  </sheetViews>
  <sheetFormatPr defaultColWidth="11.42578125" defaultRowHeight="12.75" x14ac:dyDescent="0.2"/>
  <cols>
    <col min="1" max="1" width="37.7109375" customWidth="1"/>
    <col min="2" max="2" width="8.85546875" customWidth="1"/>
    <col min="3" max="3" width="9.85546875" customWidth="1"/>
    <col min="4" max="4" width="8.85546875" customWidth="1"/>
    <col min="5" max="5" width="9.85546875" customWidth="1"/>
    <col min="6" max="6" width="8.85546875" customWidth="1"/>
    <col min="7" max="7" width="32.7109375" customWidth="1"/>
    <col min="8" max="8" width="8.85546875" customWidth="1"/>
    <col min="9" max="9" width="9.85546875" customWidth="1"/>
    <col min="10" max="10" width="8.85546875" customWidth="1"/>
    <col min="11" max="11" width="9.85546875" customWidth="1"/>
    <col min="12" max="14" width="8.85546875" customWidth="1"/>
  </cols>
  <sheetData>
    <row r="1" spans="1:12" ht="15" customHeight="1" x14ac:dyDescent="0.2">
      <c r="A1" s="1" t="s">
        <v>443</v>
      </c>
      <c r="B1" s="83"/>
      <c r="C1" s="83"/>
      <c r="D1" s="83"/>
      <c r="E1" s="83"/>
      <c r="F1" s="83"/>
      <c r="G1" s="83"/>
      <c r="H1" s="83"/>
      <c r="I1" s="83"/>
      <c r="J1" s="83"/>
      <c r="K1" s="83"/>
      <c r="L1" s="83"/>
    </row>
    <row r="2" spans="1:12" ht="45" customHeight="1" x14ac:dyDescent="0.25">
      <c r="A2" s="84" t="s">
        <v>444</v>
      </c>
      <c r="B2" s="87"/>
      <c r="C2" s="53"/>
      <c r="D2" s="53"/>
      <c r="E2" s="53"/>
      <c r="F2" s="53"/>
      <c r="G2" s="53"/>
      <c r="H2" s="53"/>
      <c r="I2" s="53"/>
      <c r="J2" s="53"/>
      <c r="K2" s="53"/>
      <c r="L2" s="53"/>
    </row>
    <row r="3" spans="1:12" ht="89.25" customHeight="1" x14ac:dyDescent="0.25">
      <c r="A3" s="85" t="s">
        <v>449</v>
      </c>
      <c r="B3" s="86"/>
      <c r="C3" s="22"/>
      <c r="D3" s="22"/>
      <c r="E3" s="22"/>
      <c r="F3" s="22"/>
      <c r="G3" s="22"/>
      <c r="H3" s="22"/>
      <c r="I3" s="22"/>
      <c r="J3" s="22"/>
      <c r="K3" s="22"/>
      <c r="L3" s="22"/>
    </row>
    <row r="4" spans="1:12" ht="15" customHeight="1" x14ac:dyDescent="0.25">
      <c r="A4" s="12"/>
      <c r="B4" s="87" t="s">
        <v>436</v>
      </c>
      <c r="C4" s="12" t="s">
        <v>439</v>
      </c>
      <c r="D4" s="3" t="s">
        <v>440</v>
      </c>
      <c r="E4" s="12" t="s">
        <v>439</v>
      </c>
      <c r="F4" s="87" t="s">
        <v>436</v>
      </c>
      <c r="G4" s="3"/>
      <c r="H4" s="87" t="s">
        <v>436</v>
      </c>
      <c r="I4" s="12" t="s">
        <v>439</v>
      </c>
      <c r="J4" s="3" t="s">
        <v>440</v>
      </c>
      <c r="K4" s="12" t="s">
        <v>439</v>
      </c>
      <c r="L4" s="87" t="s">
        <v>436</v>
      </c>
    </row>
    <row r="5" spans="1:12" ht="15" customHeight="1" x14ac:dyDescent="0.25">
      <c r="A5" s="12"/>
      <c r="B5" s="3" t="s">
        <v>435</v>
      </c>
      <c r="C5" s="12" t="s">
        <v>438</v>
      </c>
      <c r="D5" s="3" t="s">
        <v>435</v>
      </c>
      <c r="E5" s="12" t="s">
        <v>438</v>
      </c>
      <c r="F5" s="3" t="s">
        <v>435</v>
      </c>
      <c r="G5" s="3"/>
      <c r="H5" s="3" t="s">
        <v>435</v>
      </c>
      <c r="I5" s="12" t="s">
        <v>438</v>
      </c>
      <c r="J5" s="3" t="s">
        <v>435</v>
      </c>
      <c r="K5" s="12" t="s">
        <v>438</v>
      </c>
      <c r="L5" s="3" t="s">
        <v>435</v>
      </c>
    </row>
    <row r="6" spans="1:12" ht="15" customHeight="1" x14ac:dyDescent="0.25">
      <c r="A6" s="22"/>
      <c r="B6" s="86">
        <v>2027</v>
      </c>
      <c r="C6" s="29" t="s">
        <v>441</v>
      </c>
      <c r="D6" s="86">
        <v>2027</v>
      </c>
      <c r="E6" s="88" t="s">
        <v>437</v>
      </c>
      <c r="F6" s="86">
        <v>2028</v>
      </c>
      <c r="G6" s="22"/>
      <c r="H6" s="86">
        <v>2027</v>
      </c>
      <c r="I6" s="29" t="s">
        <v>441</v>
      </c>
      <c r="J6" s="86">
        <v>2027</v>
      </c>
      <c r="K6" s="88" t="s">
        <v>437</v>
      </c>
      <c r="L6" s="86">
        <v>2028</v>
      </c>
    </row>
    <row r="7" spans="1:12" ht="15" customHeight="1" x14ac:dyDescent="0.2"/>
    <row r="8" spans="1:12" ht="15" customHeight="1" x14ac:dyDescent="0.25">
      <c r="A8" s="12" t="s">
        <v>45</v>
      </c>
      <c r="B8" s="15">
        <v>613.4</v>
      </c>
      <c r="C8" s="15">
        <v>0.6</v>
      </c>
      <c r="D8" s="15">
        <v>617</v>
      </c>
      <c r="E8" s="15">
        <v>3.8</v>
      </c>
      <c r="F8" s="15">
        <v>640.29999999999995</v>
      </c>
      <c r="G8" s="12" t="s">
        <v>57</v>
      </c>
      <c r="H8" s="15">
        <v>891.1</v>
      </c>
      <c r="I8" s="15">
        <v>1.1000000000000001</v>
      </c>
      <c r="J8" s="15">
        <v>900.6</v>
      </c>
      <c r="K8" s="15">
        <v>2.6</v>
      </c>
      <c r="L8" s="15">
        <v>924</v>
      </c>
    </row>
    <row r="9" spans="1:12" ht="15" customHeight="1" x14ac:dyDescent="0.25">
      <c r="A9" s="3" t="s">
        <v>46</v>
      </c>
      <c r="B9" s="15">
        <v>504.9</v>
      </c>
      <c r="C9" s="15">
        <v>0.9</v>
      </c>
      <c r="D9" s="15">
        <v>509.4</v>
      </c>
      <c r="E9" s="15">
        <v>3.7</v>
      </c>
      <c r="F9" s="15">
        <v>528.1</v>
      </c>
      <c r="G9" s="3"/>
      <c r="H9" s="15"/>
      <c r="I9" s="15"/>
      <c r="J9" s="15"/>
      <c r="K9" s="15"/>
      <c r="L9" s="15"/>
    </row>
    <row r="10" spans="1:12" ht="15" x14ac:dyDescent="0.25">
      <c r="A10" s="3" t="s">
        <v>47</v>
      </c>
      <c r="B10" s="15">
        <v>108.5</v>
      </c>
      <c r="C10" s="15">
        <v>-0.9</v>
      </c>
      <c r="D10" s="15">
        <v>107.6</v>
      </c>
      <c r="E10" s="15">
        <v>4.2</v>
      </c>
      <c r="F10" s="15">
        <v>112.1</v>
      </c>
      <c r="G10" s="3" t="s">
        <v>58</v>
      </c>
      <c r="H10" s="15">
        <v>557.79999999999995</v>
      </c>
      <c r="I10" s="15">
        <v>1.2</v>
      </c>
      <c r="J10" s="15">
        <v>564.5</v>
      </c>
      <c r="K10" s="15">
        <v>2.2000000000000002</v>
      </c>
      <c r="L10" s="15">
        <v>577.1</v>
      </c>
    </row>
    <row r="11" spans="1:12" ht="15" customHeight="1" x14ac:dyDescent="0.25">
      <c r="A11" s="3"/>
      <c r="B11" s="15"/>
      <c r="C11" s="15"/>
      <c r="D11" s="15"/>
      <c r="E11" s="15"/>
      <c r="F11" s="15"/>
      <c r="G11" s="3"/>
      <c r="H11" s="15"/>
      <c r="I11" s="15"/>
      <c r="J11" s="15"/>
      <c r="K11" s="15"/>
      <c r="L11" s="15"/>
    </row>
    <row r="12" spans="1:12" ht="15" customHeight="1" x14ac:dyDescent="0.25">
      <c r="A12" s="12" t="s">
        <v>48</v>
      </c>
      <c r="B12" s="15">
        <v>352.9</v>
      </c>
      <c r="C12" s="15"/>
      <c r="D12" s="15"/>
      <c r="E12" s="15"/>
      <c r="F12" s="15">
        <v>367.5</v>
      </c>
      <c r="G12" s="12" t="s">
        <v>47</v>
      </c>
      <c r="H12" s="15">
        <v>333.2</v>
      </c>
      <c r="I12" s="15">
        <v>0.8</v>
      </c>
      <c r="J12" s="15">
        <v>336</v>
      </c>
      <c r="K12" s="15">
        <v>3.2</v>
      </c>
      <c r="L12" s="15">
        <v>346.9</v>
      </c>
    </row>
    <row r="13" spans="1:12" ht="15" customHeight="1" x14ac:dyDescent="0.25">
      <c r="A13" s="3"/>
      <c r="B13" s="15"/>
      <c r="C13" s="15"/>
      <c r="D13" s="15"/>
      <c r="E13" s="15"/>
      <c r="F13" s="15"/>
      <c r="G13" s="3" t="s">
        <v>59</v>
      </c>
      <c r="H13" s="15">
        <v>147.6</v>
      </c>
      <c r="I13" s="15">
        <v>3</v>
      </c>
      <c r="J13" s="15">
        <v>152</v>
      </c>
      <c r="K13" s="15">
        <v>2.2999999999999998</v>
      </c>
      <c r="L13" s="15">
        <v>155.4</v>
      </c>
    </row>
    <row r="14" spans="1:12" ht="15" customHeight="1" x14ac:dyDescent="0.25">
      <c r="A14" s="12" t="s">
        <v>49</v>
      </c>
      <c r="B14" s="15">
        <v>198.8</v>
      </c>
      <c r="C14" s="15">
        <v>1.6</v>
      </c>
      <c r="D14" s="15">
        <v>202.1</v>
      </c>
      <c r="E14" s="15">
        <v>2.6</v>
      </c>
      <c r="F14" s="15">
        <v>207.4</v>
      </c>
      <c r="G14" s="12" t="s">
        <v>60</v>
      </c>
      <c r="H14" s="15">
        <v>108.5</v>
      </c>
      <c r="I14" s="15">
        <v>-1.2</v>
      </c>
      <c r="J14" s="15">
        <v>107.3</v>
      </c>
      <c r="K14" s="15">
        <v>4.5999999999999996</v>
      </c>
      <c r="L14" s="15">
        <v>112.1</v>
      </c>
    </row>
    <row r="15" spans="1:12" ht="15" customHeight="1" x14ac:dyDescent="0.25">
      <c r="A15" s="3" t="s">
        <v>46</v>
      </c>
      <c r="B15" s="15">
        <v>162.19999999999999</v>
      </c>
      <c r="C15" s="15">
        <v>1.7</v>
      </c>
      <c r="D15" s="15">
        <v>164.9</v>
      </c>
      <c r="E15" s="15">
        <v>2.6</v>
      </c>
      <c r="F15" s="15">
        <v>169.3</v>
      </c>
      <c r="G15" s="12" t="s">
        <v>61</v>
      </c>
      <c r="H15" s="15">
        <v>77.099999999999994</v>
      </c>
      <c r="I15" s="15">
        <v>-0.4</v>
      </c>
      <c r="J15" s="15">
        <v>76.8</v>
      </c>
      <c r="K15" s="15">
        <v>3.3</v>
      </c>
      <c r="L15" s="15">
        <v>79.3</v>
      </c>
    </row>
    <row r="16" spans="1:12" ht="15" customHeight="1" x14ac:dyDescent="0.25">
      <c r="A16" s="3" t="s">
        <v>47</v>
      </c>
      <c r="B16" s="15">
        <v>36.700000000000003</v>
      </c>
      <c r="C16" s="15">
        <v>1.4</v>
      </c>
      <c r="D16" s="15">
        <v>37.200000000000003</v>
      </c>
      <c r="E16" s="15">
        <v>2.6</v>
      </c>
      <c r="F16" s="15">
        <v>38.1</v>
      </c>
      <c r="G16" s="12"/>
      <c r="H16" s="15"/>
      <c r="I16" s="15"/>
      <c r="J16" s="15"/>
      <c r="K16" s="15"/>
      <c r="L16" s="15"/>
    </row>
    <row r="17" spans="1:12" ht="15" customHeight="1" x14ac:dyDescent="0.25">
      <c r="A17" s="3"/>
      <c r="B17" s="15"/>
      <c r="C17" s="15"/>
      <c r="D17" s="15"/>
      <c r="E17" s="15"/>
      <c r="F17" s="15"/>
      <c r="G17" s="3"/>
      <c r="H17" s="15"/>
      <c r="I17" s="15"/>
      <c r="J17" s="15"/>
      <c r="K17" s="15"/>
      <c r="L17" s="15"/>
    </row>
    <row r="18" spans="1:12" ht="15" customHeight="1" x14ac:dyDescent="0.25">
      <c r="A18" s="3" t="s">
        <v>152</v>
      </c>
      <c r="B18" s="15">
        <v>131.9</v>
      </c>
      <c r="C18" s="15"/>
      <c r="D18" s="15"/>
      <c r="E18" s="15"/>
      <c r="F18" s="15">
        <v>135.1</v>
      </c>
      <c r="G18" s="12" t="s">
        <v>62</v>
      </c>
      <c r="H18" s="15">
        <v>265.5</v>
      </c>
      <c r="I18" s="15">
        <v>2.4</v>
      </c>
      <c r="J18" s="15">
        <v>271.89999999999998</v>
      </c>
      <c r="K18" s="15">
        <v>2.6</v>
      </c>
      <c r="L18" s="15">
        <v>279</v>
      </c>
    </row>
    <row r="19" spans="1:12" ht="15" customHeight="1" x14ac:dyDescent="0.25">
      <c r="A19" s="3"/>
      <c r="B19" s="15"/>
      <c r="C19" s="15"/>
      <c r="D19" s="15"/>
      <c r="E19" s="15"/>
      <c r="F19" s="15"/>
      <c r="G19" s="3" t="s">
        <v>79</v>
      </c>
      <c r="H19" s="15">
        <v>222</v>
      </c>
      <c r="I19" s="15">
        <v>1.5</v>
      </c>
      <c r="J19" s="15">
        <v>225.4</v>
      </c>
      <c r="K19" s="15">
        <v>2.6</v>
      </c>
      <c r="L19" s="15">
        <v>231.4</v>
      </c>
    </row>
    <row r="20" spans="1:12" ht="15" customHeight="1" x14ac:dyDescent="0.25">
      <c r="A20" s="3"/>
      <c r="B20" s="15"/>
      <c r="C20" s="15"/>
      <c r="D20" s="15"/>
      <c r="E20" s="15"/>
      <c r="F20" s="15"/>
      <c r="G20" s="3" t="s">
        <v>165</v>
      </c>
      <c r="H20" s="15">
        <v>71.599999999999994</v>
      </c>
      <c r="I20" s="15">
        <v>1.4</v>
      </c>
      <c r="J20" s="15">
        <v>72.599999999999994</v>
      </c>
      <c r="K20" s="15">
        <v>2.8</v>
      </c>
      <c r="L20" s="15">
        <v>74.7</v>
      </c>
    </row>
    <row r="21" spans="1:12" ht="15" customHeight="1" x14ac:dyDescent="0.25">
      <c r="G21" s="12" t="s">
        <v>166</v>
      </c>
      <c r="H21" s="15">
        <v>150.4</v>
      </c>
      <c r="I21" s="15">
        <v>1.6</v>
      </c>
      <c r="J21" s="15">
        <v>152.80000000000001</v>
      </c>
      <c r="K21" s="15">
        <v>2.5</v>
      </c>
      <c r="L21" s="15">
        <v>156.69999999999999</v>
      </c>
    </row>
    <row r="22" spans="1:12" ht="15" customHeight="1" x14ac:dyDescent="0.25">
      <c r="A22" s="12"/>
      <c r="B22" s="15"/>
      <c r="C22" s="15"/>
      <c r="D22" s="15"/>
      <c r="E22" s="15"/>
      <c r="F22" s="15"/>
      <c r="G22" s="12" t="s">
        <v>80</v>
      </c>
      <c r="H22" s="15">
        <v>43.4</v>
      </c>
      <c r="I22" s="15">
        <v>6.9</v>
      </c>
      <c r="J22" s="15">
        <v>46.4</v>
      </c>
      <c r="K22" s="15">
        <v>2.6</v>
      </c>
      <c r="L22" s="15">
        <v>47.6</v>
      </c>
    </row>
    <row r="23" spans="1:12" ht="15" customHeight="1" x14ac:dyDescent="0.25">
      <c r="A23" s="12"/>
      <c r="B23" s="15"/>
      <c r="C23" s="15"/>
      <c r="D23" s="15"/>
      <c r="E23" s="15"/>
      <c r="F23" s="15"/>
      <c r="G23" s="3"/>
      <c r="H23" s="15"/>
      <c r="I23" s="15"/>
      <c r="J23" s="15"/>
      <c r="K23" s="15"/>
      <c r="L23" s="15"/>
    </row>
    <row r="24" spans="1:12" ht="15" customHeight="1" x14ac:dyDescent="0.25">
      <c r="A24" s="3"/>
      <c r="B24" s="15"/>
      <c r="C24" s="15"/>
      <c r="D24" s="15"/>
      <c r="E24" s="15"/>
      <c r="F24" s="15"/>
      <c r="G24" s="12" t="s">
        <v>63</v>
      </c>
      <c r="H24" s="15">
        <v>2.8</v>
      </c>
      <c r="I24" s="15"/>
      <c r="J24" s="15">
        <v>3</v>
      </c>
      <c r="K24" s="15"/>
      <c r="L24" s="15">
        <v>2.9</v>
      </c>
    </row>
    <row r="25" spans="1:12" ht="15" customHeight="1" x14ac:dyDescent="0.25">
      <c r="A25" s="3"/>
      <c r="B25" s="15"/>
      <c r="C25" s="15"/>
      <c r="D25" s="15"/>
      <c r="E25" s="15"/>
      <c r="F25" s="15"/>
      <c r="G25" s="12"/>
      <c r="H25" s="15"/>
      <c r="I25" s="15"/>
      <c r="J25" s="15"/>
      <c r="K25" s="15"/>
      <c r="L25" s="15"/>
    </row>
    <row r="26" spans="1:12" ht="15" customHeight="1" x14ac:dyDescent="0.25">
      <c r="A26" s="12" t="s">
        <v>50</v>
      </c>
      <c r="B26" s="15">
        <v>1297.0999999999999</v>
      </c>
      <c r="C26" s="15">
        <v>1.4</v>
      </c>
      <c r="D26" s="15">
        <v>1315.9</v>
      </c>
      <c r="E26" s="15">
        <v>2.6</v>
      </c>
      <c r="F26" s="15">
        <v>1350.3</v>
      </c>
      <c r="G26" s="12" t="s">
        <v>64</v>
      </c>
      <c r="H26" s="15">
        <v>1159.3</v>
      </c>
      <c r="I26" s="15">
        <v>1.4</v>
      </c>
      <c r="J26" s="15">
        <v>1175.5</v>
      </c>
      <c r="K26" s="15">
        <v>2.6</v>
      </c>
      <c r="L26" s="15">
        <v>1205.9000000000001</v>
      </c>
    </row>
    <row r="27" spans="1:12" ht="15" customHeight="1" x14ac:dyDescent="0.25">
      <c r="A27" s="3"/>
      <c r="B27" s="15"/>
      <c r="C27" s="15"/>
      <c r="D27" s="15"/>
      <c r="E27" s="15"/>
      <c r="F27" s="15"/>
      <c r="G27" s="3"/>
      <c r="H27" s="15"/>
      <c r="I27" s="15"/>
      <c r="J27" s="15"/>
      <c r="K27" s="15"/>
      <c r="L27" s="15"/>
    </row>
    <row r="28" spans="1:12" ht="15" customHeight="1" x14ac:dyDescent="0.25">
      <c r="A28" s="12" t="s">
        <v>51</v>
      </c>
      <c r="B28" s="15">
        <v>912.6</v>
      </c>
      <c r="C28" s="15">
        <v>1.7</v>
      </c>
      <c r="D28" s="15">
        <v>928.3</v>
      </c>
      <c r="E28" s="15">
        <v>1</v>
      </c>
      <c r="F28" s="15">
        <v>937.5</v>
      </c>
      <c r="G28" s="12" t="s">
        <v>65</v>
      </c>
      <c r="H28" s="15">
        <v>1050.4000000000001</v>
      </c>
      <c r="I28" s="15">
        <v>1.7</v>
      </c>
      <c r="J28" s="15">
        <v>1068.7</v>
      </c>
      <c r="K28" s="15">
        <v>1.2</v>
      </c>
      <c r="L28" s="15">
        <v>1081.9000000000001</v>
      </c>
    </row>
    <row r="29" spans="1:12" ht="15" customHeight="1" x14ac:dyDescent="0.25">
      <c r="A29" s="12"/>
      <c r="B29" s="15"/>
      <c r="C29" s="15"/>
      <c r="D29" s="15"/>
      <c r="E29" s="15"/>
      <c r="F29" s="15"/>
      <c r="G29" s="3"/>
      <c r="H29" s="15"/>
      <c r="I29" s="15"/>
      <c r="J29" s="15"/>
      <c r="K29" s="15"/>
      <c r="L29" s="15"/>
    </row>
    <row r="30" spans="1:12" ht="15" customHeight="1" x14ac:dyDescent="0.25">
      <c r="A30" s="29" t="s">
        <v>52</v>
      </c>
      <c r="B30" s="16">
        <v>2209.6999999999998</v>
      </c>
      <c r="C30" s="16">
        <v>1.6</v>
      </c>
      <c r="D30" s="16">
        <v>2244.1999999999998</v>
      </c>
      <c r="E30" s="16">
        <v>1.9</v>
      </c>
      <c r="F30" s="16">
        <v>2287.8000000000002</v>
      </c>
      <c r="G30" s="29" t="s">
        <v>66</v>
      </c>
      <c r="H30" s="16">
        <v>2209.6999999999998</v>
      </c>
      <c r="I30" s="16">
        <v>1.6</v>
      </c>
      <c r="J30" s="16">
        <v>2244.1999999999998</v>
      </c>
      <c r="K30" s="16">
        <v>1.9</v>
      </c>
      <c r="L30" s="16">
        <v>2287.8000000000002</v>
      </c>
    </row>
    <row r="31" spans="1:12" ht="15" customHeight="1" x14ac:dyDescent="0.25">
      <c r="A31" s="3"/>
      <c r="B31" s="15"/>
      <c r="C31" s="15"/>
      <c r="D31" s="15"/>
      <c r="E31" s="15"/>
      <c r="F31" s="15"/>
      <c r="G31" s="12"/>
      <c r="H31" s="15"/>
      <c r="I31" s="15"/>
      <c r="J31" s="15"/>
      <c r="K31" s="15"/>
      <c r="L31" s="15"/>
    </row>
    <row r="32" spans="1:12" ht="15" customHeight="1" x14ac:dyDescent="0.25">
      <c r="A32" s="12" t="s">
        <v>53</v>
      </c>
      <c r="B32" s="15">
        <v>399.2</v>
      </c>
      <c r="C32" s="15"/>
      <c r="D32" s="15"/>
      <c r="E32" s="15"/>
      <c r="F32" s="15">
        <v>400.1</v>
      </c>
      <c r="G32" s="12" t="s">
        <v>67</v>
      </c>
      <c r="H32" s="15">
        <v>137.80000000000001</v>
      </c>
      <c r="I32" s="15"/>
      <c r="J32" s="15"/>
      <c r="K32" s="15"/>
      <c r="L32" s="15">
        <v>144.4</v>
      </c>
    </row>
    <row r="33" spans="1:12" ht="15" customHeight="1" x14ac:dyDescent="0.25">
      <c r="A33" s="12" t="s">
        <v>54</v>
      </c>
      <c r="B33" s="15">
        <v>25.1</v>
      </c>
      <c r="C33" s="15"/>
      <c r="D33" s="15"/>
      <c r="E33" s="15"/>
      <c r="F33" s="15">
        <v>25.6</v>
      </c>
      <c r="G33" s="12" t="s">
        <v>68</v>
      </c>
      <c r="H33" s="15">
        <v>385.6</v>
      </c>
      <c r="I33" s="15"/>
      <c r="J33" s="15"/>
      <c r="K33" s="15"/>
      <c r="L33" s="15">
        <v>385.8</v>
      </c>
    </row>
    <row r="34" spans="1:12" ht="15" customHeight="1" x14ac:dyDescent="0.25">
      <c r="A34" s="12" t="s">
        <v>55</v>
      </c>
      <c r="B34" s="15">
        <v>118.7</v>
      </c>
      <c r="C34" s="15"/>
      <c r="D34" s="15"/>
      <c r="E34" s="15"/>
      <c r="F34" s="15">
        <v>124.5</v>
      </c>
      <c r="G34" s="12" t="s">
        <v>69</v>
      </c>
      <c r="H34" s="15">
        <v>19.7</v>
      </c>
      <c r="I34" s="15"/>
      <c r="J34" s="15"/>
      <c r="K34" s="15"/>
      <c r="L34" s="15">
        <v>20</v>
      </c>
    </row>
    <row r="35" spans="1:12" ht="15" customHeight="1" x14ac:dyDescent="0.25">
      <c r="A35" s="12"/>
      <c r="B35" s="15"/>
      <c r="C35" s="15"/>
      <c r="D35" s="15"/>
      <c r="E35" s="15"/>
      <c r="F35" s="15"/>
      <c r="G35" s="12"/>
      <c r="H35" s="15"/>
      <c r="I35" s="15"/>
      <c r="J35" s="15"/>
      <c r="K35" s="15"/>
      <c r="L35" s="15"/>
    </row>
    <row r="36" spans="1:12" ht="15" customHeight="1" x14ac:dyDescent="0.25">
      <c r="A36" s="12" t="s">
        <v>56</v>
      </c>
      <c r="B36" s="15">
        <v>543</v>
      </c>
      <c r="C36" s="15"/>
      <c r="D36" s="15"/>
      <c r="E36" s="15"/>
      <c r="F36" s="15">
        <v>550.20000000000005</v>
      </c>
      <c r="G36" s="12" t="s">
        <v>56</v>
      </c>
      <c r="H36" s="15">
        <v>543</v>
      </c>
      <c r="I36" s="15"/>
      <c r="J36" s="15"/>
      <c r="K36" s="15"/>
      <c r="L36" s="15">
        <v>550.20000000000005</v>
      </c>
    </row>
    <row r="37" spans="1:12" ht="15" customHeight="1" x14ac:dyDescent="0.25">
      <c r="A37" s="29"/>
      <c r="B37" s="89"/>
      <c r="C37" s="89"/>
      <c r="D37" s="89"/>
      <c r="E37" s="89"/>
      <c r="F37" s="89"/>
      <c r="G37" s="22"/>
      <c r="H37" s="22"/>
      <c r="I37" s="22"/>
      <c r="J37" s="22"/>
      <c r="K37" s="22"/>
      <c r="L37" s="22"/>
    </row>
    <row r="38" spans="1:12" ht="15" customHeight="1" x14ac:dyDescent="0.2">
      <c r="B38" s="52"/>
      <c r="C38" s="52"/>
      <c r="D38" s="52"/>
      <c r="E38" s="52"/>
      <c r="F38" s="52"/>
    </row>
    <row r="39" spans="1:12" ht="15" customHeight="1" x14ac:dyDescent="0.2"/>
    <row r="40" spans="1:12" ht="15" customHeight="1" x14ac:dyDescent="0.2"/>
  </sheetData>
  <hyperlinks>
    <hyperlink ref="A1" location="contents!A1" display="to contents #text_start" xr:uid="{00000000-0004-0000-0B00-000000000000}"/>
  </hyperlinks>
  <pageMargins left="0.7" right="0.7" top="0.75" bottom="0.75" header="0.3" footer="0.3"/>
  <pageSetup orientation="portrait" horizontalDpi="1200" verticalDpi="12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40"/>
  <sheetViews>
    <sheetView workbookViewId="0"/>
  </sheetViews>
  <sheetFormatPr defaultColWidth="11.42578125" defaultRowHeight="12.75" x14ac:dyDescent="0.2"/>
  <cols>
    <col min="1" max="1" width="37.7109375" customWidth="1"/>
    <col min="2" max="2" width="8.85546875" customWidth="1"/>
    <col min="3" max="3" width="9.85546875" customWidth="1"/>
    <col min="4" max="4" width="8.85546875" customWidth="1"/>
    <col min="5" max="5" width="9.85546875" customWidth="1"/>
    <col min="6" max="6" width="8.85546875" customWidth="1"/>
    <col min="7" max="7" width="32.7109375" customWidth="1"/>
    <col min="8" max="8" width="8.85546875" customWidth="1"/>
    <col min="9" max="9" width="9.85546875" customWidth="1"/>
    <col min="10" max="10" width="8.85546875" customWidth="1"/>
    <col min="11" max="11" width="9.85546875" customWidth="1"/>
    <col min="12" max="14" width="8.85546875" customWidth="1"/>
  </cols>
  <sheetData>
    <row r="1" spans="1:12" ht="15" customHeight="1" x14ac:dyDescent="0.2">
      <c r="A1" s="1" t="s">
        <v>443</v>
      </c>
      <c r="B1" s="83"/>
      <c r="C1" s="83"/>
      <c r="D1" s="83"/>
      <c r="E1" s="83"/>
      <c r="F1" s="83"/>
      <c r="G1" s="83"/>
      <c r="H1" s="83"/>
      <c r="I1" s="83"/>
      <c r="J1" s="83"/>
      <c r="K1" s="83"/>
      <c r="L1" s="83"/>
    </row>
    <row r="2" spans="1:12" ht="45" customHeight="1" x14ac:dyDescent="0.25">
      <c r="A2" s="84" t="s">
        <v>444</v>
      </c>
      <c r="B2" s="87"/>
      <c r="C2" s="53"/>
      <c r="D2" s="53"/>
      <c r="E2" s="53"/>
      <c r="F2" s="53"/>
      <c r="G2" s="53"/>
      <c r="H2" s="53"/>
      <c r="I2" s="53"/>
      <c r="J2" s="53"/>
      <c r="K2" s="53"/>
      <c r="L2" s="53"/>
    </row>
    <row r="3" spans="1:12" ht="89.25" customHeight="1" x14ac:dyDescent="0.25">
      <c r="A3" s="85" t="s">
        <v>450</v>
      </c>
      <c r="B3" s="86"/>
      <c r="C3" s="22"/>
      <c r="D3" s="22"/>
      <c r="E3" s="22"/>
      <c r="F3" s="22"/>
      <c r="G3" s="22"/>
      <c r="H3" s="22"/>
      <c r="I3" s="22"/>
      <c r="J3" s="22"/>
      <c r="K3" s="22"/>
      <c r="L3" s="22"/>
    </row>
    <row r="4" spans="1:12" ht="15" customHeight="1" x14ac:dyDescent="0.25">
      <c r="A4" s="12"/>
      <c r="B4" s="87" t="s">
        <v>436</v>
      </c>
      <c r="C4" s="12" t="s">
        <v>439</v>
      </c>
      <c r="D4" s="3" t="s">
        <v>440</v>
      </c>
      <c r="E4" s="12" t="s">
        <v>439</v>
      </c>
      <c r="F4" s="87" t="s">
        <v>436</v>
      </c>
      <c r="G4" s="3"/>
      <c r="H4" s="87" t="s">
        <v>436</v>
      </c>
      <c r="I4" s="12" t="s">
        <v>439</v>
      </c>
      <c r="J4" s="3" t="s">
        <v>440</v>
      </c>
      <c r="K4" s="12" t="s">
        <v>439</v>
      </c>
      <c r="L4" s="87" t="s">
        <v>436</v>
      </c>
    </row>
    <row r="5" spans="1:12" ht="15" customHeight="1" x14ac:dyDescent="0.25">
      <c r="A5" s="12"/>
      <c r="B5" s="3" t="s">
        <v>435</v>
      </c>
      <c r="C5" s="12" t="s">
        <v>438</v>
      </c>
      <c r="D5" s="3" t="s">
        <v>435</v>
      </c>
      <c r="E5" s="12" t="s">
        <v>438</v>
      </c>
      <c r="F5" s="3" t="s">
        <v>435</v>
      </c>
      <c r="G5" s="3"/>
      <c r="H5" s="3" t="s">
        <v>435</v>
      </c>
      <c r="I5" s="12" t="s">
        <v>438</v>
      </c>
      <c r="J5" s="3" t="s">
        <v>435</v>
      </c>
      <c r="K5" s="12" t="s">
        <v>438</v>
      </c>
      <c r="L5" s="3" t="s">
        <v>435</v>
      </c>
    </row>
    <row r="6" spans="1:12" ht="15" customHeight="1" x14ac:dyDescent="0.25">
      <c r="A6" s="22"/>
      <c r="B6" s="86">
        <v>2028</v>
      </c>
      <c r="C6" s="29" t="s">
        <v>441</v>
      </c>
      <c r="D6" s="86">
        <v>2028</v>
      </c>
      <c r="E6" s="88" t="s">
        <v>437</v>
      </c>
      <c r="F6" s="86">
        <v>2029</v>
      </c>
      <c r="G6" s="22"/>
      <c r="H6" s="86">
        <v>2028</v>
      </c>
      <c r="I6" s="29" t="s">
        <v>441</v>
      </c>
      <c r="J6" s="86">
        <v>2028</v>
      </c>
      <c r="K6" s="88" t="s">
        <v>437</v>
      </c>
      <c r="L6" s="86">
        <v>2029</v>
      </c>
    </row>
    <row r="7" spans="1:12" ht="15" customHeight="1" x14ac:dyDescent="0.2"/>
    <row r="8" spans="1:12" ht="15" customHeight="1" x14ac:dyDescent="0.25">
      <c r="A8" s="12" t="s">
        <v>45</v>
      </c>
      <c r="B8" s="15">
        <v>640.29999999999995</v>
      </c>
      <c r="C8" s="15">
        <v>0.2</v>
      </c>
      <c r="D8" s="15">
        <v>641.5</v>
      </c>
      <c r="E8" s="15">
        <v>3.6</v>
      </c>
      <c r="F8" s="15">
        <v>664.7</v>
      </c>
      <c r="G8" s="12" t="s">
        <v>57</v>
      </c>
      <c r="H8" s="15">
        <v>924</v>
      </c>
      <c r="I8" s="15">
        <v>1.3</v>
      </c>
      <c r="J8" s="15">
        <v>935.8</v>
      </c>
      <c r="K8" s="15">
        <v>2.5</v>
      </c>
      <c r="L8" s="15">
        <v>959.5</v>
      </c>
    </row>
    <row r="9" spans="1:12" ht="15" customHeight="1" x14ac:dyDescent="0.25">
      <c r="A9" s="3" t="s">
        <v>46</v>
      </c>
      <c r="B9" s="15">
        <v>528.1</v>
      </c>
      <c r="C9" s="15">
        <v>0.1</v>
      </c>
      <c r="D9" s="15">
        <v>528.5</v>
      </c>
      <c r="E9" s="15">
        <v>3.4</v>
      </c>
      <c r="F9" s="15">
        <v>546.6</v>
      </c>
      <c r="G9" s="3"/>
      <c r="H9" s="15"/>
      <c r="I9" s="15"/>
      <c r="J9" s="15"/>
      <c r="K9" s="15"/>
      <c r="L9" s="15"/>
    </row>
    <row r="10" spans="1:12" ht="15" x14ac:dyDescent="0.25">
      <c r="A10" s="3" t="s">
        <v>47</v>
      </c>
      <c r="B10" s="15">
        <v>112.1</v>
      </c>
      <c r="C10" s="15">
        <v>0.8</v>
      </c>
      <c r="D10" s="15">
        <v>113</v>
      </c>
      <c r="E10" s="15">
        <v>4.5</v>
      </c>
      <c r="F10" s="15">
        <v>118.1</v>
      </c>
      <c r="G10" s="3" t="s">
        <v>58</v>
      </c>
      <c r="H10" s="15">
        <v>577.1</v>
      </c>
      <c r="I10" s="15">
        <v>0.9</v>
      </c>
      <c r="J10" s="15">
        <v>582.29999999999995</v>
      </c>
      <c r="K10" s="15">
        <v>2.2000000000000002</v>
      </c>
      <c r="L10" s="15">
        <v>595.4</v>
      </c>
    </row>
    <row r="11" spans="1:12" ht="15" customHeight="1" x14ac:dyDescent="0.25">
      <c r="A11" s="3"/>
      <c r="B11" s="15"/>
      <c r="C11" s="15"/>
      <c r="D11" s="15"/>
      <c r="E11" s="15"/>
      <c r="F11" s="15"/>
      <c r="G11" s="3"/>
      <c r="H11" s="15"/>
      <c r="I11" s="15"/>
      <c r="J11" s="15"/>
      <c r="K11" s="15"/>
      <c r="L11" s="15"/>
    </row>
    <row r="12" spans="1:12" ht="15" customHeight="1" x14ac:dyDescent="0.25">
      <c r="A12" s="12" t="s">
        <v>48</v>
      </c>
      <c r="B12" s="15">
        <v>367.5</v>
      </c>
      <c r="C12" s="15"/>
      <c r="D12" s="15"/>
      <c r="E12" s="15"/>
      <c r="F12" s="15">
        <v>379.4</v>
      </c>
      <c r="G12" s="12" t="s">
        <v>47</v>
      </c>
      <c r="H12" s="15">
        <v>346.9</v>
      </c>
      <c r="I12" s="15">
        <v>1.9</v>
      </c>
      <c r="J12" s="15">
        <v>353.6</v>
      </c>
      <c r="K12" s="15">
        <v>3</v>
      </c>
      <c r="L12" s="15">
        <v>364.1</v>
      </c>
    </row>
    <row r="13" spans="1:12" ht="15" customHeight="1" x14ac:dyDescent="0.25">
      <c r="A13" s="3"/>
      <c r="B13" s="15"/>
      <c r="C13" s="15"/>
      <c r="D13" s="15"/>
      <c r="E13" s="15"/>
      <c r="F13" s="15"/>
      <c r="G13" s="3" t="s">
        <v>59</v>
      </c>
      <c r="H13" s="15">
        <v>155.4</v>
      </c>
      <c r="I13" s="15">
        <v>2.9</v>
      </c>
      <c r="J13" s="15">
        <v>159.9</v>
      </c>
      <c r="K13" s="15">
        <v>2.1</v>
      </c>
      <c r="L13" s="15">
        <v>163.30000000000001</v>
      </c>
    </row>
    <row r="14" spans="1:12" ht="15" customHeight="1" x14ac:dyDescent="0.25">
      <c r="A14" s="12" t="s">
        <v>49</v>
      </c>
      <c r="B14" s="15">
        <v>207.4</v>
      </c>
      <c r="C14" s="15">
        <v>1.6</v>
      </c>
      <c r="D14" s="15">
        <v>210.8</v>
      </c>
      <c r="E14" s="15">
        <v>2.5</v>
      </c>
      <c r="F14" s="15">
        <v>216</v>
      </c>
      <c r="G14" s="12" t="s">
        <v>60</v>
      </c>
      <c r="H14" s="15">
        <v>112.1</v>
      </c>
      <c r="I14" s="15">
        <v>1</v>
      </c>
      <c r="J14" s="15">
        <v>113.2</v>
      </c>
      <c r="K14" s="15">
        <v>4.3</v>
      </c>
      <c r="L14" s="15">
        <v>118.1</v>
      </c>
    </row>
    <row r="15" spans="1:12" ht="15" customHeight="1" x14ac:dyDescent="0.25">
      <c r="A15" s="3" t="s">
        <v>46</v>
      </c>
      <c r="B15" s="15">
        <v>169.3</v>
      </c>
      <c r="C15" s="15">
        <v>1.7</v>
      </c>
      <c r="D15" s="15">
        <v>172.1</v>
      </c>
      <c r="E15" s="15">
        <v>2.5</v>
      </c>
      <c r="F15" s="15">
        <v>176.4</v>
      </c>
      <c r="G15" s="12" t="s">
        <v>61</v>
      </c>
      <c r="H15" s="15">
        <v>79.3</v>
      </c>
      <c r="I15" s="15">
        <v>1.4</v>
      </c>
      <c r="J15" s="15">
        <v>80.400000000000006</v>
      </c>
      <c r="K15" s="15">
        <v>2.8</v>
      </c>
      <c r="L15" s="15">
        <v>82.7</v>
      </c>
    </row>
    <row r="16" spans="1:12" ht="15" customHeight="1" x14ac:dyDescent="0.25">
      <c r="A16" s="3" t="s">
        <v>47</v>
      </c>
      <c r="B16" s="15">
        <v>38.1</v>
      </c>
      <c r="C16" s="15">
        <v>1.4</v>
      </c>
      <c r="D16" s="15">
        <v>38.6</v>
      </c>
      <c r="E16" s="15">
        <v>2.4</v>
      </c>
      <c r="F16" s="15">
        <v>39.6</v>
      </c>
      <c r="G16" s="12"/>
      <c r="H16" s="15"/>
      <c r="I16" s="15"/>
      <c r="J16" s="15"/>
      <c r="K16" s="15"/>
      <c r="L16" s="15"/>
    </row>
    <row r="17" spans="1:12" ht="15" customHeight="1" x14ac:dyDescent="0.25">
      <c r="A17" s="3"/>
      <c r="B17" s="15"/>
      <c r="C17" s="15"/>
      <c r="D17" s="15"/>
      <c r="E17" s="15"/>
      <c r="F17" s="15"/>
      <c r="G17" s="3"/>
      <c r="H17" s="15"/>
      <c r="I17" s="15"/>
      <c r="J17" s="15"/>
      <c r="K17" s="15"/>
      <c r="L17" s="15"/>
    </row>
    <row r="18" spans="1:12" ht="15" customHeight="1" x14ac:dyDescent="0.25">
      <c r="A18" s="3" t="s">
        <v>152</v>
      </c>
      <c r="B18" s="15">
        <v>135.1</v>
      </c>
      <c r="C18" s="15"/>
      <c r="D18" s="15"/>
      <c r="E18" s="15"/>
      <c r="F18" s="15">
        <v>139.69999999999999</v>
      </c>
      <c r="G18" s="12" t="s">
        <v>62</v>
      </c>
      <c r="H18" s="15">
        <v>279</v>
      </c>
      <c r="I18" s="15">
        <v>1.8</v>
      </c>
      <c r="J18" s="15">
        <v>284.10000000000002</v>
      </c>
      <c r="K18" s="15">
        <v>2.5</v>
      </c>
      <c r="L18" s="15">
        <v>291.2</v>
      </c>
    </row>
    <row r="19" spans="1:12" ht="15" customHeight="1" x14ac:dyDescent="0.25">
      <c r="A19" s="3"/>
      <c r="B19" s="15"/>
      <c r="C19" s="15"/>
      <c r="D19" s="15"/>
      <c r="E19" s="15"/>
      <c r="F19" s="15"/>
      <c r="G19" s="3" t="s">
        <v>79</v>
      </c>
      <c r="H19" s="15">
        <v>231.4</v>
      </c>
      <c r="I19" s="15">
        <v>1.2</v>
      </c>
      <c r="J19" s="15">
        <v>234.2</v>
      </c>
      <c r="K19" s="15">
        <v>2.5</v>
      </c>
      <c r="L19" s="15">
        <v>240.1</v>
      </c>
    </row>
    <row r="20" spans="1:12" ht="15" customHeight="1" x14ac:dyDescent="0.25">
      <c r="A20" s="3"/>
      <c r="B20" s="15"/>
      <c r="C20" s="15"/>
      <c r="D20" s="15"/>
      <c r="E20" s="15"/>
      <c r="F20" s="15"/>
      <c r="G20" s="3" t="s">
        <v>165</v>
      </c>
      <c r="H20" s="15">
        <v>74.7</v>
      </c>
      <c r="I20" s="15">
        <v>1.1000000000000001</v>
      </c>
      <c r="J20" s="15">
        <v>75.599999999999994</v>
      </c>
      <c r="K20" s="15">
        <v>2.7</v>
      </c>
      <c r="L20" s="15">
        <v>77.599999999999994</v>
      </c>
    </row>
    <row r="21" spans="1:12" ht="15" customHeight="1" x14ac:dyDescent="0.25">
      <c r="G21" s="12" t="s">
        <v>166</v>
      </c>
      <c r="H21" s="15">
        <v>156.69999999999999</v>
      </c>
      <c r="I21" s="15">
        <v>1.3</v>
      </c>
      <c r="J21" s="15">
        <v>158.6</v>
      </c>
      <c r="K21" s="15">
        <v>2.4</v>
      </c>
      <c r="L21" s="15">
        <v>162.5</v>
      </c>
    </row>
    <row r="22" spans="1:12" ht="15" customHeight="1" x14ac:dyDescent="0.25">
      <c r="A22" s="12"/>
      <c r="B22" s="15"/>
      <c r="C22" s="15"/>
      <c r="D22" s="15"/>
      <c r="E22" s="15"/>
      <c r="F22" s="15"/>
      <c r="G22" s="12" t="s">
        <v>80</v>
      </c>
      <c r="H22" s="15">
        <v>47.6</v>
      </c>
      <c r="I22" s="15">
        <v>4.8</v>
      </c>
      <c r="J22" s="15">
        <v>49.9</v>
      </c>
      <c r="K22" s="15">
        <v>2.4</v>
      </c>
      <c r="L22" s="15">
        <v>51.1</v>
      </c>
    </row>
    <row r="23" spans="1:12" ht="15" customHeight="1" x14ac:dyDescent="0.25">
      <c r="A23" s="12"/>
      <c r="B23" s="15"/>
      <c r="C23" s="15"/>
      <c r="D23" s="15"/>
      <c r="E23" s="15"/>
      <c r="F23" s="15"/>
      <c r="G23" s="3"/>
      <c r="H23" s="15"/>
      <c r="I23" s="15"/>
      <c r="J23" s="15"/>
      <c r="K23" s="15"/>
      <c r="L23" s="15"/>
    </row>
    <row r="24" spans="1:12" ht="15" customHeight="1" x14ac:dyDescent="0.25">
      <c r="A24" s="3"/>
      <c r="B24" s="15"/>
      <c r="C24" s="15"/>
      <c r="D24" s="15"/>
      <c r="E24" s="15"/>
      <c r="F24" s="15"/>
      <c r="G24" s="12" t="s">
        <v>63</v>
      </c>
      <c r="H24" s="15">
        <v>2.9</v>
      </c>
      <c r="I24" s="15"/>
      <c r="J24" s="15">
        <v>3</v>
      </c>
      <c r="K24" s="15"/>
      <c r="L24" s="15">
        <v>3.1</v>
      </c>
    </row>
    <row r="25" spans="1:12" ht="15" customHeight="1" x14ac:dyDescent="0.25">
      <c r="A25" s="3"/>
      <c r="B25" s="15"/>
      <c r="C25" s="15"/>
      <c r="D25" s="15"/>
      <c r="E25" s="15"/>
      <c r="F25" s="15"/>
      <c r="G25" s="12"/>
      <c r="H25" s="15"/>
      <c r="I25" s="15"/>
      <c r="J25" s="15"/>
      <c r="K25" s="15"/>
      <c r="L25" s="15"/>
    </row>
    <row r="26" spans="1:12" ht="15" customHeight="1" x14ac:dyDescent="0.25">
      <c r="A26" s="12" t="s">
        <v>50</v>
      </c>
      <c r="B26" s="15">
        <v>1350.3</v>
      </c>
      <c r="C26" s="15">
        <v>1.1000000000000001</v>
      </c>
      <c r="D26" s="15">
        <v>1365.7</v>
      </c>
      <c r="E26" s="15">
        <v>2.5</v>
      </c>
      <c r="F26" s="15">
        <v>1399.8</v>
      </c>
      <c r="G26" s="12" t="s">
        <v>64</v>
      </c>
      <c r="H26" s="15">
        <v>1205.9000000000001</v>
      </c>
      <c r="I26" s="15">
        <v>1.4</v>
      </c>
      <c r="J26" s="15">
        <v>1222.9000000000001</v>
      </c>
      <c r="K26" s="15">
        <v>2.5</v>
      </c>
      <c r="L26" s="15">
        <v>1253.7</v>
      </c>
    </row>
    <row r="27" spans="1:12" ht="15" customHeight="1" x14ac:dyDescent="0.25">
      <c r="A27" s="3"/>
      <c r="B27" s="15"/>
      <c r="C27" s="15"/>
      <c r="D27" s="15"/>
      <c r="E27" s="15"/>
      <c r="F27" s="15"/>
      <c r="G27" s="3"/>
      <c r="H27" s="15"/>
      <c r="I27" s="15"/>
      <c r="J27" s="15"/>
      <c r="K27" s="15"/>
      <c r="L27" s="15"/>
    </row>
    <row r="28" spans="1:12" ht="15" customHeight="1" x14ac:dyDescent="0.25">
      <c r="A28" s="12" t="s">
        <v>51</v>
      </c>
      <c r="B28" s="15">
        <v>937.5</v>
      </c>
      <c r="C28" s="15">
        <v>2.2000000000000002</v>
      </c>
      <c r="D28" s="15">
        <v>957.8</v>
      </c>
      <c r="E28" s="15">
        <v>1.3</v>
      </c>
      <c r="F28" s="15">
        <v>969.9</v>
      </c>
      <c r="G28" s="12" t="s">
        <v>65</v>
      </c>
      <c r="H28" s="15">
        <v>1081.9000000000001</v>
      </c>
      <c r="I28" s="15">
        <v>1.7</v>
      </c>
      <c r="J28" s="15">
        <v>1100.5999999999999</v>
      </c>
      <c r="K28" s="15">
        <v>1.4</v>
      </c>
      <c r="L28" s="15">
        <v>1116</v>
      </c>
    </row>
    <row r="29" spans="1:12" ht="15" customHeight="1" x14ac:dyDescent="0.25">
      <c r="A29" s="12"/>
      <c r="B29" s="15"/>
      <c r="C29" s="15"/>
      <c r="D29" s="15"/>
      <c r="E29" s="15"/>
      <c r="F29" s="15"/>
      <c r="G29" s="3"/>
      <c r="H29" s="15"/>
      <c r="I29" s="15"/>
      <c r="J29" s="15"/>
      <c r="K29" s="15"/>
      <c r="L29" s="15"/>
    </row>
    <row r="30" spans="1:12" ht="15" customHeight="1" x14ac:dyDescent="0.25">
      <c r="A30" s="29" t="s">
        <v>52</v>
      </c>
      <c r="B30" s="16">
        <v>2287.8000000000002</v>
      </c>
      <c r="C30" s="16">
        <v>1.6</v>
      </c>
      <c r="D30" s="16">
        <v>2323.5</v>
      </c>
      <c r="E30" s="16">
        <v>2</v>
      </c>
      <c r="F30" s="16">
        <v>2369.6999999999998</v>
      </c>
      <c r="G30" s="29" t="s">
        <v>66</v>
      </c>
      <c r="H30" s="16">
        <v>2287.8000000000002</v>
      </c>
      <c r="I30" s="16">
        <v>1.6</v>
      </c>
      <c r="J30" s="16">
        <v>2323.5</v>
      </c>
      <c r="K30" s="16">
        <v>2</v>
      </c>
      <c r="L30" s="16">
        <v>2369.6999999999998</v>
      </c>
    </row>
    <row r="31" spans="1:12" ht="15" customHeight="1" x14ac:dyDescent="0.25">
      <c r="A31" s="3"/>
      <c r="B31" s="15"/>
      <c r="C31" s="15"/>
      <c r="D31" s="15"/>
      <c r="E31" s="15"/>
      <c r="F31" s="15"/>
      <c r="G31" s="12"/>
      <c r="H31" s="15"/>
      <c r="I31" s="15"/>
      <c r="J31" s="15"/>
      <c r="K31" s="15"/>
      <c r="L31" s="15"/>
    </row>
    <row r="32" spans="1:12" ht="15" customHeight="1" x14ac:dyDescent="0.25">
      <c r="A32" s="12" t="s">
        <v>53</v>
      </c>
      <c r="B32" s="15">
        <v>400.1</v>
      </c>
      <c r="C32" s="15"/>
      <c r="D32" s="15"/>
      <c r="E32" s="15"/>
      <c r="F32" s="15">
        <v>401</v>
      </c>
      <c r="G32" s="12" t="s">
        <v>67</v>
      </c>
      <c r="H32" s="15">
        <v>144.4</v>
      </c>
      <c r="I32" s="15"/>
      <c r="J32" s="15"/>
      <c r="K32" s="15"/>
      <c r="L32" s="15">
        <v>146.1</v>
      </c>
    </row>
    <row r="33" spans="1:12" ht="15" customHeight="1" x14ac:dyDescent="0.25">
      <c r="A33" s="12" t="s">
        <v>54</v>
      </c>
      <c r="B33" s="15">
        <v>25.6</v>
      </c>
      <c r="C33" s="15"/>
      <c r="D33" s="15"/>
      <c r="E33" s="15"/>
      <c r="F33" s="15">
        <v>26.2</v>
      </c>
      <c r="G33" s="12" t="s">
        <v>68</v>
      </c>
      <c r="H33" s="15">
        <v>385.8</v>
      </c>
      <c r="I33" s="15"/>
      <c r="J33" s="15"/>
      <c r="K33" s="15"/>
      <c r="L33" s="15">
        <v>386</v>
      </c>
    </row>
    <row r="34" spans="1:12" ht="15" customHeight="1" x14ac:dyDescent="0.25">
      <c r="A34" s="12" t="s">
        <v>55</v>
      </c>
      <c r="B34" s="15">
        <v>124.5</v>
      </c>
      <c r="C34" s="15"/>
      <c r="D34" s="15"/>
      <c r="E34" s="15"/>
      <c r="F34" s="15">
        <v>125.4</v>
      </c>
      <c r="G34" s="12" t="s">
        <v>69</v>
      </c>
      <c r="H34" s="15">
        <v>20</v>
      </c>
      <c r="I34" s="15"/>
      <c r="J34" s="15"/>
      <c r="K34" s="15"/>
      <c r="L34" s="15">
        <v>20.5</v>
      </c>
    </row>
    <row r="35" spans="1:12" ht="15" customHeight="1" x14ac:dyDescent="0.25">
      <c r="A35" s="12"/>
      <c r="B35" s="15"/>
      <c r="C35" s="15"/>
      <c r="D35" s="15"/>
      <c r="E35" s="15"/>
      <c r="F35" s="15"/>
      <c r="G35" s="12"/>
      <c r="H35" s="15"/>
      <c r="I35" s="15"/>
      <c r="J35" s="15"/>
      <c r="K35" s="15"/>
      <c r="L35" s="15"/>
    </row>
    <row r="36" spans="1:12" ht="15" customHeight="1" x14ac:dyDescent="0.25">
      <c r="A36" s="12" t="s">
        <v>56</v>
      </c>
      <c r="B36" s="15">
        <v>550.20000000000005</v>
      </c>
      <c r="C36" s="15"/>
      <c r="D36" s="15"/>
      <c r="E36" s="15"/>
      <c r="F36" s="15">
        <v>552.5</v>
      </c>
      <c r="G36" s="12" t="s">
        <v>56</v>
      </c>
      <c r="H36" s="15">
        <v>550.20000000000005</v>
      </c>
      <c r="I36" s="15"/>
      <c r="J36" s="15"/>
      <c r="K36" s="15"/>
      <c r="L36" s="15">
        <v>552.5</v>
      </c>
    </row>
    <row r="37" spans="1:12" ht="15" customHeight="1" x14ac:dyDescent="0.25">
      <c r="A37" s="29"/>
      <c r="B37" s="89"/>
      <c r="C37" s="89"/>
      <c r="D37" s="89"/>
      <c r="E37" s="89"/>
      <c r="F37" s="89"/>
      <c r="G37" s="22"/>
      <c r="H37" s="22"/>
      <c r="I37" s="22"/>
      <c r="J37" s="22"/>
      <c r="K37" s="22"/>
      <c r="L37" s="22"/>
    </row>
    <row r="38" spans="1:12" ht="15" customHeight="1" x14ac:dyDescent="0.2">
      <c r="B38" s="52"/>
      <c r="C38" s="52"/>
      <c r="D38" s="52"/>
      <c r="E38" s="52"/>
      <c r="F38" s="52"/>
    </row>
    <row r="39" spans="1:12" ht="15" customHeight="1" x14ac:dyDescent="0.2"/>
    <row r="40" spans="1:12" ht="15" customHeight="1" x14ac:dyDescent="0.2"/>
  </sheetData>
  <hyperlinks>
    <hyperlink ref="A1" location="contents!A1" display="to contents #text_start" xr:uid="{00000000-0004-0000-0C00-000000000000}"/>
  </hyperlinks>
  <pageMargins left="0.7" right="0.7" top="0.75" bottom="0.75" header="0.3" footer="0.3"/>
  <pageSetup orientation="portrait" horizontalDpi="1200" verticalDpi="12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J84"/>
  <sheetViews>
    <sheetView workbookViewId="0"/>
  </sheetViews>
  <sheetFormatPr defaultColWidth="11.42578125" defaultRowHeight="12.75" x14ac:dyDescent="0.2"/>
  <cols>
    <col min="1" max="1" width="51.7109375" customWidth="1"/>
    <col min="2" max="26" width="8" customWidth="1"/>
    <col min="27" max="28" width="15.7109375" customWidth="1"/>
    <col min="29" max="63" width="8" customWidth="1"/>
  </cols>
  <sheetData>
    <row r="1" spans="1:62" x14ac:dyDescent="0.2">
      <c r="A1" s="1" t="s">
        <v>443</v>
      </c>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row>
    <row r="2" spans="1:62" x14ac:dyDescent="0.2">
      <c r="A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row>
    <row r="3" spans="1:62" ht="33.75" customHeight="1" x14ac:dyDescent="0.25">
      <c r="A3" s="18" t="s">
        <v>478</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row>
    <row r="4" spans="1:62" ht="15" customHeight="1" x14ac:dyDescent="0.25">
      <c r="A4" s="3"/>
      <c r="B4" s="3">
        <v>1970</v>
      </c>
      <c r="C4" s="3">
        <v>1971</v>
      </c>
      <c r="D4" s="3">
        <v>1972</v>
      </c>
      <c r="E4" s="3">
        <v>1973</v>
      </c>
      <c r="F4" s="3">
        <v>1974</v>
      </c>
      <c r="G4" s="3">
        <v>1975</v>
      </c>
      <c r="H4" s="3">
        <v>1976</v>
      </c>
      <c r="I4" s="3">
        <v>1977</v>
      </c>
      <c r="J4" s="3">
        <v>1978</v>
      </c>
      <c r="K4" s="3">
        <v>1979</v>
      </c>
      <c r="L4" s="3">
        <v>1980</v>
      </c>
      <c r="M4" s="3">
        <v>1981</v>
      </c>
      <c r="N4" s="3">
        <v>1982</v>
      </c>
      <c r="O4" s="3">
        <v>1983</v>
      </c>
      <c r="P4" s="3">
        <v>1984</v>
      </c>
      <c r="Q4" s="3">
        <v>1985</v>
      </c>
      <c r="R4" s="3">
        <v>1986</v>
      </c>
      <c r="S4" s="3">
        <v>1987</v>
      </c>
      <c r="T4" s="3">
        <v>1988</v>
      </c>
      <c r="U4" s="3">
        <v>1989</v>
      </c>
      <c r="V4" s="3">
        <v>1990</v>
      </c>
      <c r="W4" s="3">
        <v>1991</v>
      </c>
      <c r="X4" s="3">
        <v>1992</v>
      </c>
      <c r="Y4" s="3">
        <v>1993</v>
      </c>
      <c r="Z4" s="3">
        <v>1994</v>
      </c>
      <c r="AA4" s="3">
        <v>1995</v>
      </c>
      <c r="AB4" s="3">
        <v>1995</v>
      </c>
      <c r="AC4" s="3">
        <v>1996</v>
      </c>
      <c r="AD4" s="3">
        <v>1997</v>
      </c>
      <c r="AE4" s="3">
        <v>1998</v>
      </c>
      <c r="AF4" s="3">
        <v>1999</v>
      </c>
      <c r="AG4" s="3">
        <v>2000</v>
      </c>
      <c r="AH4" s="3">
        <v>2001</v>
      </c>
      <c r="AI4" s="3">
        <v>2002</v>
      </c>
      <c r="AJ4" s="3">
        <v>2003</v>
      </c>
      <c r="AK4" s="3">
        <v>2004</v>
      </c>
      <c r="AL4" s="3">
        <v>2005</v>
      </c>
      <c r="AM4" s="3">
        <v>2006</v>
      </c>
      <c r="AN4" s="3">
        <v>2007</v>
      </c>
      <c r="AO4" s="3">
        <v>2008</v>
      </c>
      <c r="AP4" s="3">
        <v>2009</v>
      </c>
      <c r="AQ4" s="3">
        <v>2010</v>
      </c>
      <c r="AR4" s="3">
        <v>2011</v>
      </c>
      <c r="AS4" s="3">
        <v>2012</v>
      </c>
      <c r="AT4" s="3">
        <v>2013</v>
      </c>
      <c r="AU4" s="3">
        <v>2014</v>
      </c>
      <c r="AV4" s="3">
        <v>2015</v>
      </c>
      <c r="AW4" s="3">
        <v>2016</v>
      </c>
      <c r="AX4" s="3">
        <v>2017</v>
      </c>
      <c r="AY4" s="3">
        <v>2018</v>
      </c>
      <c r="AZ4" s="3">
        <v>2019</v>
      </c>
      <c r="BA4" s="3">
        <v>2020</v>
      </c>
      <c r="BB4" s="3">
        <v>2021</v>
      </c>
      <c r="BC4" s="3">
        <v>2022</v>
      </c>
      <c r="BD4" s="3">
        <v>2023</v>
      </c>
      <c r="BE4" s="3">
        <v>2024</v>
      </c>
      <c r="BF4" s="3">
        <v>2025</v>
      </c>
      <c r="BG4" s="3">
        <v>2026</v>
      </c>
      <c r="BH4" s="3">
        <v>2027</v>
      </c>
      <c r="BI4" s="3">
        <v>2028</v>
      </c>
      <c r="BJ4" s="3">
        <v>2029</v>
      </c>
    </row>
    <row r="5" spans="1:62" ht="15" customHeight="1" x14ac:dyDescent="0.25">
      <c r="A5" s="20" t="s">
        <v>0</v>
      </c>
      <c r="B5" s="3"/>
      <c r="C5" s="3"/>
      <c r="D5" s="3"/>
      <c r="E5" s="3"/>
      <c r="F5" s="3"/>
      <c r="G5" s="3"/>
      <c r="H5" s="3"/>
      <c r="I5" s="3"/>
      <c r="J5" s="3"/>
      <c r="K5" s="3"/>
      <c r="L5" s="3"/>
      <c r="M5" s="3"/>
      <c r="N5" s="3"/>
      <c r="O5" s="3"/>
      <c r="P5" s="3"/>
      <c r="Q5" s="3"/>
      <c r="R5" s="3"/>
      <c r="S5" s="3"/>
      <c r="T5" s="3"/>
      <c r="U5" s="3"/>
      <c r="V5" s="3"/>
      <c r="W5" s="3"/>
      <c r="X5" s="3"/>
      <c r="Y5" s="3"/>
      <c r="Z5" s="3"/>
      <c r="AA5" s="3" t="s">
        <v>473</v>
      </c>
      <c r="AB5" s="3" t="s">
        <v>472</v>
      </c>
    </row>
    <row r="6" spans="1:62" ht="15" customHeight="1" x14ac:dyDescent="0.25">
      <c r="A6" s="27" t="s">
        <v>71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row>
    <row r="7" spans="1:62" ht="15" customHeight="1" x14ac:dyDescent="0.25">
      <c r="A7" s="27"/>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row>
    <row r="8" spans="1:62" ht="15" customHeight="1" x14ac:dyDescent="0.25">
      <c r="A8" s="12" t="s">
        <v>45</v>
      </c>
      <c r="B8" s="15">
        <v>1.8</v>
      </c>
      <c r="C8" s="15">
        <v>-0.4</v>
      </c>
      <c r="D8" s="15">
        <v>-1.3</v>
      </c>
      <c r="E8" s="15">
        <v>-0.6</v>
      </c>
      <c r="F8" s="15">
        <v>-2.7</v>
      </c>
      <c r="G8" s="15">
        <v>-3.4</v>
      </c>
      <c r="H8" s="15">
        <v>2.2000000000000002</v>
      </c>
      <c r="I8" s="15">
        <v>0.1</v>
      </c>
      <c r="J8" s="15">
        <v>-0.9</v>
      </c>
      <c r="K8" s="15">
        <v>0.9</v>
      </c>
      <c r="L8" s="15">
        <v>1.5</v>
      </c>
      <c r="M8" s="15">
        <v>0</v>
      </c>
      <c r="N8" s="15">
        <v>-2.2999999999999998</v>
      </c>
      <c r="O8" s="15">
        <v>-2.5</v>
      </c>
      <c r="P8" s="15">
        <v>0.1</v>
      </c>
      <c r="Q8" s="15">
        <v>0.3</v>
      </c>
      <c r="R8" s="15">
        <v>1.9</v>
      </c>
      <c r="S8" s="15">
        <v>1.4</v>
      </c>
      <c r="T8" s="15">
        <v>2.2000000000000002</v>
      </c>
      <c r="U8" s="15">
        <v>2.4</v>
      </c>
      <c r="V8" s="15">
        <v>3.1</v>
      </c>
      <c r="W8" s="15">
        <v>1</v>
      </c>
      <c r="X8" s="15">
        <v>2.2999999999999998</v>
      </c>
      <c r="Y8" s="15">
        <v>-1.3</v>
      </c>
      <c r="Z8" s="15">
        <v>0.3</v>
      </c>
      <c r="AA8" s="15">
        <v>2</v>
      </c>
      <c r="AB8" s="15"/>
      <c r="AC8" s="15">
        <v>3</v>
      </c>
      <c r="AD8" s="15">
        <v>2.5</v>
      </c>
      <c r="AE8" s="15">
        <v>3.2</v>
      </c>
      <c r="AF8" s="15">
        <v>3.4</v>
      </c>
      <c r="AG8" s="15">
        <v>1.4</v>
      </c>
      <c r="AH8" s="15">
        <v>2.1</v>
      </c>
      <c r="AI8" s="15">
        <v>-0.2</v>
      </c>
      <c r="AJ8" s="15">
        <v>-0.9</v>
      </c>
      <c r="AK8" s="15">
        <v>-0.3</v>
      </c>
      <c r="AL8" s="15">
        <v>-0.9</v>
      </c>
      <c r="AM8" s="15">
        <v>1.3</v>
      </c>
      <c r="AN8" s="15">
        <v>2.6</v>
      </c>
      <c r="AO8" s="15">
        <v>2</v>
      </c>
      <c r="AP8" s="15">
        <v>-1.6</v>
      </c>
      <c r="AQ8" s="15">
        <v>-1.1000000000000001</v>
      </c>
      <c r="AR8" s="15">
        <v>0.7</v>
      </c>
      <c r="AS8" s="15">
        <v>-1.3</v>
      </c>
      <c r="AT8" s="15">
        <v>-1.2</v>
      </c>
      <c r="AU8" s="15">
        <v>0.1</v>
      </c>
      <c r="AV8" s="15">
        <v>0.4</v>
      </c>
      <c r="AW8" s="15">
        <v>2.2999999999999998</v>
      </c>
      <c r="AX8" s="15">
        <v>2.4</v>
      </c>
      <c r="AY8" s="15">
        <v>2.9</v>
      </c>
      <c r="AZ8" s="15">
        <v>2.6</v>
      </c>
      <c r="BA8" s="15">
        <v>-3.6</v>
      </c>
      <c r="BB8" s="15">
        <v>4.2</v>
      </c>
      <c r="BC8" s="15">
        <v>3.4</v>
      </c>
      <c r="BD8" s="15">
        <v>1</v>
      </c>
      <c r="BE8" s="15">
        <v>0.7</v>
      </c>
      <c r="BF8" s="15">
        <v>1.1000000000000001</v>
      </c>
      <c r="BG8" s="15">
        <v>1.1000000000000001</v>
      </c>
      <c r="BH8" s="15">
        <v>0.3</v>
      </c>
      <c r="BI8" s="15">
        <v>0.6</v>
      </c>
      <c r="BJ8" s="15">
        <v>0.2</v>
      </c>
    </row>
    <row r="9" spans="1:62" ht="15" customHeight="1" x14ac:dyDescent="0.25">
      <c r="A9" s="3" t="s">
        <v>46</v>
      </c>
      <c r="B9" s="15">
        <v>1.3</v>
      </c>
      <c r="C9" s="15">
        <v>-1.3</v>
      </c>
      <c r="D9" s="15">
        <v>-2.6</v>
      </c>
      <c r="E9" s="15">
        <v>-1.2</v>
      </c>
      <c r="F9" s="15">
        <v>-3.4</v>
      </c>
      <c r="G9" s="15">
        <v>-4.2</v>
      </c>
      <c r="H9" s="15">
        <v>1.5</v>
      </c>
      <c r="I9" s="15">
        <v>-0.4</v>
      </c>
      <c r="J9" s="15">
        <v>-1.2</v>
      </c>
      <c r="K9" s="15">
        <v>0.4</v>
      </c>
      <c r="L9" s="15">
        <v>1.6</v>
      </c>
      <c r="M9" s="15">
        <v>-0.9</v>
      </c>
      <c r="N9" s="15">
        <v>-3.3</v>
      </c>
      <c r="O9" s="15">
        <v>-2.9</v>
      </c>
      <c r="P9" s="15">
        <v>0.4</v>
      </c>
      <c r="Q9" s="15">
        <v>0.3</v>
      </c>
      <c r="R9" s="15">
        <v>2.2999999999999998</v>
      </c>
      <c r="S9" s="15">
        <v>1.4</v>
      </c>
      <c r="T9" s="15">
        <v>3</v>
      </c>
      <c r="U9" s="15">
        <v>3.1</v>
      </c>
      <c r="V9" s="15">
        <v>3.7</v>
      </c>
      <c r="W9" s="15">
        <v>1.5</v>
      </c>
      <c r="X9" s="15">
        <v>2.6</v>
      </c>
      <c r="Y9" s="15">
        <v>-1.1000000000000001</v>
      </c>
      <c r="Z9" s="15">
        <v>0.4</v>
      </c>
      <c r="AA9" s="15">
        <v>2.2000000000000002</v>
      </c>
      <c r="AB9" s="15"/>
      <c r="AC9" s="15">
        <v>3.7</v>
      </c>
      <c r="AD9" s="15">
        <v>3</v>
      </c>
      <c r="AE9" s="15">
        <v>3.7</v>
      </c>
      <c r="AF9" s="15">
        <v>3.9</v>
      </c>
      <c r="AG9" s="15">
        <v>1.6</v>
      </c>
      <c r="AH9" s="15">
        <v>2.1</v>
      </c>
      <c r="AI9" s="15">
        <v>-0.8</v>
      </c>
      <c r="AJ9" s="15">
        <v>-1.7</v>
      </c>
      <c r="AK9" s="15">
        <v>0.1</v>
      </c>
      <c r="AL9" s="15">
        <v>-0.7</v>
      </c>
      <c r="AM9" s="15">
        <v>1.8</v>
      </c>
      <c r="AN9" s="15">
        <v>3.1</v>
      </c>
      <c r="AO9" s="15">
        <v>2</v>
      </c>
      <c r="AP9" s="15">
        <v>-2.4</v>
      </c>
      <c r="AQ9" s="15">
        <v>-1.5</v>
      </c>
      <c r="AR9" s="15">
        <v>1.5</v>
      </c>
      <c r="AS9" s="15">
        <v>-1.2</v>
      </c>
      <c r="AT9" s="15">
        <v>-1.2</v>
      </c>
      <c r="AU9" s="15">
        <v>0.2</v>
      </c>
      <c r="AV9" s="15">
        <v>0.8</v>
      </c>
      <c r="AW9" s="15">
        <v>2.8</v>
      </c>
      <c r="AX9" s="15">
        <v>3</v>
      </c>
      <c r="AY9" s="15">
        <v>3.3</v>
      </c>
      <c r="AZ9" s="15">
        <v>2.6</v>
      </c>
      <c r="BA9" s="15">
        <v>-4.5999999999999996</v>
      </c>
      <c r="BB9" s="15">
        <v>4.3</v>
      </c>
      <c r="BC9" s="15">
        <v>3.8</v>
      </c>
      <c r="BD9" s="15">
        <v>0.8</v>
      </c>
      <c r="BE9" s="15">
        <v>0.1</v>
      </c>
      <c r="BF9" s="15">
        <v>1.5</v>
      </c>
      <c r="BG9" s="15">
        <v>1.2</v>
      </c>
      <c r="BH9" s="15">
        <v>0.8</v>
      </c>
      <c r="BI9" s="15">
        <v>0.9</v>
      </c>
      <c r="BJ9" s="15">
        <v>0.1</v>
      </c>
    </row>
    <row r="10" spans="1:62" ht="15" customHeight="1" x14ac:dyDescent="0.25">
      <c r="A10" s="3" t="s">
        <v>47</v>
      </c>
      <c r="B10" s="15">
        <v>3.3</v>
      </c>
      <c r="C10" s="15">
        <v>2.9</v>
      </c>
      <c r="D10" s="15">
        <v>3.4</v>
      </c>
      <c r="E10" s="15">
        <v>1.7</v>
      </c>
      <c r="F10" s="15">
        <v>-0.4</v>
      </c>
      <c r="G10" s="15">
        <v>-0.6</v>
      </c>
      <c r="H10" s="15">
        <v>4.7</v>
      </c>
      <c r="I10" s="15">
        <v>1.6</v>
      </c>
      <c r="J10" s="15">
        <v>0.2</v>
      </c>
      <c r="K10" s="15">
        <v>2.6</v>
      </c>
      <c r="L10" s="15">
        <v>1.1000000000000001</v>
      </c>
      <c r="M10" s="15">
        <v>3</v>
      </c>
      <c r="N10" s="15">
        <v>0.9</v>
      </c>
      <c r="O10" s="15">
        <v>-1.3</v>
      </c>
      <c r="P10" s="15">
        <v>-0.8</v>
      </c>
      <c r="Q10" s="15">
        <v>0.4</v>
      </c>
      <c r="R10" s="15">
        <v>0.2</v>
      </c>
      <c r="S10" s="15">
        <v>1.3</v>
      </c>
      <c r="T10" s="15">
        <v>-0.3</v>
      </c>
      <c r="U10" s="15">
        <v>-0.2</v>
      </c>
      <c r="V10" s="15">
        <v>0.8</v>
      </c>
      <c r="W10" s="15">
        <v>-1.4</v>
      </c>
      <c r="X10" s="15">
        <v>1.2</v>
      </c>
      <c r="Y10" s="15">
        <v>-1.7</v>
      </c>
      <c r="Z10" s="15">
        <v>-0.1</v>
      </c>
      <c r="AA10" s="15">
        <v>1.1000000000000001</v>
      </c>
      <c r="AB10" s="15"/>
      <c r="AC10" s="15">
        <v>-0.1</v>
      </c>
      <c r="AD10" s="15">
        <v>0.3</v>
      </c>
      <c r="AE10" s="15">
        <v>1</v>
      </c>
      <c r="AF10" s="15">
        <v>1.3</v>
      </c>
      <c r="AG10" s="15">
        <v>0.6</v>
      </c>
      <c r="AH10" s="15">
        <v>2.2999999999999998</v>
      </c>
      <c r="AI10" s="15">
        <v>2.8</v>
      </c>
      <c r="AJ10" s="15">
        <v>2.7</v>
      </c>
      <c r="AK10" s="15">
        <v>-1.7</v>
      </c>
      <c r="AL10" s="15">
        <v>-2.1</v>
      </c>
      <c r="AM10" s="15">
        <v>-1</v>
      </c>
      <c r="AN10" s="15">
        <v>0.3</v>
      </c>
      <c r="AO10" s="15">
        <v>2</v>
      </c>
      <c r="AP10" s="15">
        <v>1.7</v>
      </c>
      <c r="AQ10" s="15">
        <v>0.8</v>
      </c>
      <c r="AR10" s="15">
        <v>-2.4</v>
      </c>
      <c r="AS10" s="15">
        <v>-2</v>
      </c>
      <c r="AT10" s="15">
        <v>-1.2</v>
      </c>
      <c r="AU10" s="15">
        <v>-0.1</v>
      </c>
      <c r="AV10" s="15">
        <v>-1.5</v>
      </c>
      <c r="AW10" s="15">
        <v>0.1</v>
      </c>
      <c r="AX10" s="15">
        <v>-0.3</v>
      </c>
      <c r="AY10" s="15">
        <v>0.8</v>
      </c>
      <c r="AZ10" s="15">
        <v>2.4</v>
      </c>
      <c r="BA10" s="15">
        <v>1.1000000000000001</v>
      </c>
      <c r="BB10" s="15">
        <v>3.5</v>
      </c>
      <c r="BC10" s="15">
        <v>1.9</v>
      </c>
      <c r="BD10" s="15">
        <v>2.2999999999999998</v>
      </c>
      <c r="BE10" s="15">
        <v>3.4</v>
      </c>
      <c r="BF10" s="15">
        <v>-0.4</v>
      </c>
      <c r="BG10" s="15">
        <v>1</v>
      </c>
      <c r="BH10" s="15">
        <v>-2</v>
      </c>
      <c r="BI10" s="15">
        <v>-0.9</v>
      </c>
      <c r="BJ10" s="15">
        <v>0.8</v>
      </c>
    </row>
    <row r="11" spans="1:62" ht="15" customHeight="1" x14ac:dyDescent="0.25">
      <c r="A11" s="3"/>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row>
    <row r="12" spans="1:62" ht="15" customHeight="1" x14ac:dyDescent="0.25">
      <c r="A12" s="12" t="s">
        <v>49</v>
      </c>
      <c r="B12" s="15">
        <v>7.2</v>
      </c>
      <c r="C12" s="15">
        <v>7.2</v>
      </c>
      <c r="D12" s="15">
        <v>6.1</v>
      </c>
      <c r="E12" s="15">
        <v>5.3</v>
      </c>
      <c r="F12" s="15">
        <v>4.5999999999999996</v>
      </c>
      <c r="G12" s="15">
        <v>4</v>
      </c>
      <c r="H12" s="15">
        <v>3.6</v>
      </c>
      <c r="I12" s="15">
        <v>3.6</v>
      </c>
      <c r="J12" s="15">
        <v>3.7</v>
      </c>
      <c r="K12" s="15">
        <v>3.5</v>
      </c>
      <c r="L12" s="15">
        <v>3.2</v>
      </c>
      <c r="M12" s="15">
        <v>2.5</v>
      </c>
      <c r="N12" s="15">
        <v>2</v>
      </c>
      <c r="O12" s="15">
        <v>2</v>
      </c>
      <c r="P12" s="15">
        <v>2.5</v>
      </c>
      <c r="Q12" s="15">
        <v>3.2</v>
      </c>
      <c r="R12" s="15">
        <v>3.9</v>
      </c>
      <c r="S12" s="15">
        <v>4.0999999999999996</v>
      </c>
      <c r="T12" s="15">
        <v>3.9</v>
      </c>
      <c r="U12" s="15">
        <v>4</v>
      </c>
      <c r="V12" s="15">
        <v>4.2</v>
      </c>
      <c r="W12" s="15">
        <v>4</v>
      </c>
      <c r="X12" s="15">
        <v>3.6</v>
      </c>
      <c r="Y12" s="15">
        <v>3</v>
      </c>
      <c r="Z12" s="15">
        <v>2.2999999999999998</v>
      </c>
      <c r="AA12" s="15">
        <v>2.2000000000000002</v>
      </c>
      <c r="AB12" s="15"/>
      <c r="AC12" s="15">
        <v>2.4</v>
      </c>
      <c r="AD12" s="15">
        <v>2.8</v>
      </c>
      <c r="AE12" s="15">
        <v>4.0999999999999996</v>
      </c>
      <c r="AF12" s="15">
        <v>4.8</v>
      </c>
      <c r="AG12" s="15">
        <v>4.9000000000000004</v>
      </c>
      <c r="AH12" s="15">
        <v>4.3</v>
      </c>
      <c r="AI12" s="15">
        <v>3.2</v>
      </c>
      <c r="AJ12" s="15">
        <v>2.5</v>
      </c>
      <c r="AK12" s="15">
        <v>2.1</v>
      </c>
      <c r="AL12" s="15">
        <v>2.1</v>
      </c>
      <c r="AM12" s="15">
        <v>2.1</v>
      </c>
      <c r="AN12" s="15">
        <v>2.9</v>
      </c>
      <c r="AO12" s="15">
        <v>3.2</v>
      </c>
      <c r="AP12" s="15">
        <v>2</v>
      </c>
      <c r="AQ12" s="15">
        <v>1.2</v>
      </c>
      <c r="AR12" s="15">
        <v>1.1000000000000001</v>
      </c>
      <c r="AS12" s="15">
        <v>1</v>
      </c>
      <c r="AT12" s="15">
        <v>1.2</v>
      </c>
      <c r="AU12" s="15">
        <v>1.1000000000000001</v>
      </c>
      <c r="AV12" s="15">
        <v>1.1000000000000001</v>
      </c>
      <c r="AW12" s="15">
        <v>1.7</v>
      </c>
      <c r="AX12" s="15">
        <v>1.7</v>
      </c>
      <c r="AY12" s="15">
        <v>1.7</v>
      </c>
      <c r="AZ12" s="15">
        <v>1.7</v>
      </c>
      <c r="BA12" s="15">
        <v>1.7</v>
      </c>
      <c r="BB12" s="15">
        <v>1.6</v>
      </c>
      <c r="BC12" s="15">
        <v>2</v>
      </c>
      <c r="BD12" s="15">
        <v>2</v>
      </c>
      <c r="BE12" s="15">
        <v>-0.6</v>
      </c>
      <c r="BF12" s="15">
        <v>1.5</v>
      </c>
      <c r="BG12" s="15">
        <v>1.6</v>
      </c>
      <c r="BH12" s="15">
        <v>1.5</v>
      </c>
      <c r="BI12" s="15">
        <v>1.6</v>
      </c>
      <c r="BJ12" s="15">
        <v>1.6</v>
      </c>
    </row>
    <row r="13" spans="1:62" ht="15" customHeight="1" x14ac:dyDescent="0.25">
      <c r="A13" s="3" t="s">
        <v>46</v>
      </c>
      <c r="B13" s="15">
        <v>6.8</v>
      </c>
      <c r="C13" s="15">
        <v>6.9</v>
      </c>
      <c r="D13" s="15">
        <v>5.6</v>
      </c>
      <c r="E13" s="15">
        <v>5.3</v>
      </c>
      <c r="F13" s="15">
        <v>4.5</v>
      </c>
      <c r="G13" s="15">
        <v>3.5</v>
      </c>
      <c r="H13" s="15">
        <v>3</v>
      </c>
      <c r="I13" s="15">
        <v>3.6</v>
      </c>
      <c r="J13" s="15">
        <v>3.6</v>
      </c>
      <c r="K13" s="15">
        <v>3.6</v>
      </c>
      <c r="L13" s="15">
        <v>3.3</v>
      </c>
      <c r="M13" s="15">
        <v>2.4</v>
      </c>
      <c r="N13" s="15">
        <v>1.7</v>
      </c>
      <c r="O13" s="15">
        <v>1.8</v>
      </c>
      <c r="P13" s="15">
        <v>2.9</v>
      </c>
      <c r="Q13" s="15">
        <v>3.7</v>
      </c>
      <c r="R13" s="15">
        <v>4.3</v>
      </c>
      <c r="S13" s="15">
        <v>4.5</v>
      </c>
      <c r="T13" s="15">
        <v>4.2</v>
      </c>
      <c r="U13" s="15">
        <v>4.5999999999999996</v>
      </c>
      <c r="V13" s="15">
        <v>4.7</v>
      </c>
      <c r="W13" s="15">
        <v>4.3</v>
      </c>
      <c r="X13" s="15">
        <v>3.8</v>
      </c>
      <c r="Y13" s="15">
        <v>3</v>
      </c>
      <c r="Z13" s="15">
        <v>2.2999999999999998</v>
      </c>
      <c r="AA13" s="15">
        <v>2.2000000000000002</v>
      </c>
      <c r="AB13" s="15"/>
      <c r="AC13" s="15">
        <v>2.5</v>
      </c>
      <c r="AD13" s="15">
        <v>2.9</v>
      </c>
      <c r="AE13" s="15">
        <v>4.4000000000000004</v>
      </c>
      <c r="AF13" s="15">
        <v>5.0999999999999996</v>
      </c>
      <c r="AG13" s="15">
        <v>5.0999999999999996</v>
      </c>
      <c r="AH13" s="15">
        <v>4.5999999999999996</v>
      </c>
      <c r="AI13" s="15">
        <v>3</v>
      </c>
      <c r="AJ13" s="15">
        <v>2.2999999999999998</v>
      </c>
      <c r="AK13" s="15">
        <v>1.8</v>
      </c>
      <c r="AL13" s="15">
        <v>2</v>
      </c>
      <c r="AM13" s="15">
        <v>2.1</v>
      </c>
      <c r="AN13" s="15">
        <v>3</v>
      </c>
      <c r="AO13" s="15">
        <v>3.5</v>
      </c>
      <c r="AP13" s="15">
        <v>1.9</v>
      </c>
      <c r="AQ13" s="15">
        <v>1.2</v>
      </c>
      <c r="AR13" s="15">
        <v>1</v>
      </c>
      <c r="AS13" s="15">
        <v>0.9</v>
      </c>
      <c r="AT13" s="15">
        <v>1.3</v>
      </c>
      <c r="AU13" s="15">
        <v>1.1000000000000001</v>
      </c>
      <c r="AV13" s="15">
        <v>1.1000000000000001</v>
      </c>
      <c r="AW13" s="15">
        <v>1.9</v>
      </c>
      <c r="AX13" s="15">
        <v>1.9</v>
      </c>
      <c r="AY13" s="15">
        <v>1.9</v>
      </c>
      <c r="AZ13" s="15">
        <v>1.8</v>
      </c>
      <c r="BA13" s="15">
        <v>1.7</v>
      </c>
      <c r="BB13" s="15">
        <v>1.8</v>
      </c>
      <c r="BC13" s="15">
        <v>2.2000000000000002</v>
      </c>
      <c r="BD13" s="15">
        <v>2</v>
      </c>
      <c r="BE13" s="15">
        <v>-1.1000000000000001</v>
      </c>
      <c r="BF13" s="15">
        <v>1.5</v>
      </c>
      <c r="BG13" s="15">
        <v>1.7</v>
      </c>
      <c r="BH13" s="15">
        <v>1.6</v>
      </c>
      <c r="BI13" s="15">
        <v>1.7</v>
      </c>
      <c r="BJ13" s="15">
        <v>1.7</v>
      </c>
    </row>
    <row r="14" spans="1:62" ht="15" customHeight="1" x14ac:dyDescent="0.25">
      <c r="A14" s="3" t="s">
        <v>47</v>
      </c>
      <c r="B14" s="15">
        <v>9.1</v>
      </c>
      <c r="C14" s="15">
        <v>8.6</v>
      </c>
      <c r="D14" s="15">
        <v>7.9</v>
      </c>
      <c r="E14" s="15">
        <v>5.0999999999999996</v>
      </c>
      <c r="F14" s="15">
        <v>5.0999999999999996</v>
      </c>
      <c r="G14" s="15">
        <v>6</v>
      </c>
      <c r="H14" s="15">
        <v>5.9</v>
      </c>
      <c r="I14" s="15">
        <v>3.7</v>
      </c>
      <c r="J14" s="15">
        <v>4.0999999999999996</v>
      </c>
      <c r="K14" s="15">
        <v>3</v>
      </c>
      <c r="L14" s="15">
        <v>2.9</v>
      </c>
      <c r="M14" s="15">
        <v>3</v>
      </c>
      <c r="N14" s="15">
        <v>3</v>
      </c>
      <c r="O14" s="15">
        <v>2.6</v>
      </c>
      <c r="P14" s="15">
        <v>1.2</v>
      </c>
      <c r="Q14" s="15">
        <v>1.3</v>
      </c>
      <c r="R14" s="15">
        <v>2.6</v>
      </c>
      <c r="S14" s="15">
        <v>2.9</v>
      </c>
      <c r="T14" s="15">
        <v>2.8</v>
      </c>
      <c r="U14" s="15">
        <v>1.7</v>
      </c>
      <c r="V14" s="15">
        <v>2</v>
      </c>
      <c r="W14" s="15">
        <v>2.7</v>
      </c>
      <c r="X14" s="15">
        <v>2.6</v>
      </c>
      <c r="Y14" s="15">
        <v>3</v>
      </c>
      <c r="Z14" s="15">
        <v>2.7</v>
      </c>
      <c r="AA14" s="15">
        <v>2.2999999999999998</v>
      </c>
      <c r="AB14" s="15"/>
      <c r="AC14" s="15">
        <v>2.2999999999999998</v>
      </c>
      <c r="AD14" s="15">
        <v>2.4</v>
      </c>
      <c r="AE14" s="15">
        <v>2.7</v>
      </c>
      <c r="AF14" s="15">
        <v>3.6</v>
      </c>
      <c r="AG14" s="15">
        <v>3.8</v>
      </c>
      <c r="AH14" s="15">
        <v>3.1</v>
      </c>
      <c r="AI14" s="15">
        <v>4.4000000000000004</v>
      </c>
      <c r="AJ14" s="15">
        <v>3.3</v>
      </c>
      <c r="AK14" s="15">
        <v>3.6</v>
      </c>
      <c r="AL14" s="15">
        <v>2.7</v>
      </c>
      <c r="AM14" s="15">
        <v>2.4</v>
      </c>
      <c r="AN14" s="15">
        <v>2.4</v>
      </c>
      <c r="AO14" s="15">
        <v>1.9</v>
      </c>
      <c r="AP14" s="15">
        <v>2.2999999999999998</v>
      </c>
      <c r="AQ14" s="15">
        <v>1</v>
      </c>
      <c r="AR14" s="15">
        <v>1.7</v>
      </c>
      <c r="AS14" s="15">
        <v>1.7</v>
      </c>
      <c r="AT14" s="15">
        <v>0.7</v>
      </c>
      <c r="AU14" s="15">
        <v>0.9</v>
      </c>
      <c r="AV14" s="15">
        <v>1</v>
      </c>
      <c r="AW14" s="15">
        <v>0.7</v>
      </c>
      <c r="AX14" s="15">
        <v>0.9</v>
      </c>
      <c r="AY14" s="15">
        <v>1</v>
      </c>
      <c r="AZ14" s="15">
        <v>1.2</v>
      </c>
      <c r="BA14" s="15">
        <v>1.9</v>
      </c>
      <c r="BB14" s="15">
        <v>1</v>
      </c>
      <c r="BC14" s="15">
        <v>1.1000000000000001</v>
      </c>
      <c r="BD14" s="15">
        <v>1.5</v>
      </c>
      <c r="BE14" s="15">
        <v>1.4</v>
      </c>
      <c r="BF14" s="15">
        <v>1.2</v>
      </c>
      <c r="BG14" s="15">
        <v>1.2</v>
      </c>
      <c r="BH14" s="15">
        <v>1.4</v>
      </c>
      <c r="BI14" s="15">
        <v>1.4</v>
      </c>
      <c r="BJ14" s="15">
        <v>1.4</v>
      </c>
    </row>
    <row r="15" spans="1:62" ht="15" customHeight="1" x14ac:dyDescent="0.25">
      <c r="A15" s="3"/>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row>
    <row r="16" spans="1:62" ht="15" customHeight="1" x14ac:dyDescent="0.25">
      <c r="A16" s="12" t="s">
        <v>50</v>
      </c>
      <c r="B16" s="15">
        <v>6.1</v>
      </c>
      <c r="C16" s="15">
        <v>4.5</v>
      </c>
      <c r="D16" s="15">
        <v>3.7</v>
      </c>
      <c r="E16" s="15">
        <v>5.3</v>
      </c>
      <c r="F16" s="15">
        <v>3.3</v>
      </c>
      <c r="G16" s="15">
        <v>0.2</v>
      </c>
      <c r="H16" s="15">
        <v>4.3</v>
      </c>
      <c r="I16" s="15">
        <v>2.2000000000000002</v>
      </c>
      <c r="J16" s="15">
        <v>2.8</v>
      </c>
      <c r="K16" s="15">
        <v>2.1</v>
      </c>
      <c r="L16" s="15">
        <v>1.3</v>
      </c>
      <c r="M16" s="15">
        <v>-0.9</v>
      </c>
      <c r="N16" s="15">
        <v>-1.3</v>
      </c>
      <c r="O16" s="15">
        <v>2</v>
      </c>
      <c r="P16" s="15">
        <v>3</v>
      </c>
      <c r="Q16" s="15">
        <v>2.7</v>
      </c>
      <c r="R16" s="15">
        <v>2.8</v>
      </c>
      <c r="S16" s="15">
        <v>2</v>
      </c>
      <c r="T16" s="15">
        <v>3.3</v>
      </c>
      <c r="U16" s="15">
        <v>4.5999999999999996</v>
      </c>
      <c r="V16" s="15">
        <v>3.9</v>
      </c>
      <c r="W16" s="15">
        <v>2.5</v>
      </c>
      <c r="X16" s="15">
        <v>1.9</v>
      </c>
      <c r="Y16" s="15">
        <v>1.2</v>
      </c>
      <c r="Z16" s="15">
        <v>3</v>
      </c>
      <c r="AA16" s="15">
        <v>3.1</v>
      </c>
      <c r="AB16" s="15"/>
      <c r="AC16" s="15">
        <v>3.4</v>
      </c>
      <c r="AD16" s="15">
        <v>4.2</v>
      </c>
      <c r="AE16" s="15">
        <v>4.5999999999999996</v>
      </c>
      <c r="AF16" s="15">
        <v>5</v>
      </c>
      <c r="AG16" s="15">
        <v>4.2</v>
      </c>
      <c r="AH16" s="15">
        <v>2.2999999999999998</v>
      </c>
      <c r="AI16" s="15">
        <v>0.2</v>
      </c>
      <c r="AJ16" s="15">
        <v>0.1</v>
      </c>
      <c r="AK16" s="15">
        <v>2</v>
      </c>
      <c r="AL16" s="15">
        <v>2</v>
      </c>
      <c r="AM16" s="15">
        <v>3.5</v>
      </c>
      <c r="AN16" s="15">
        <v>3.9</v>
      </c>
      <c r="AO16" s="15">
        <v>2.1</v>
      </c>
      <c r="AP16" s="15">
        <v>-3.7</v>
      </c>
      <c r="AQ16" s="15">
        <v>1.3</v>
      </c>
      <c r="AR16" s="15">
        <v>1.8</v>
      </c>
      <c r="AS16" s="15">
        <v>-1</v>
      </c>
      <c r="AT16" s="15">
        <v>0</v>
      </c>
      <c r="AU16" s="15">
        <v>1.6</v>
      </c>
      <c r="AV16" s="15">
        <v>2.1</v>
      </c>
      <c r="AW16" s="15">
        <v>2.4</v>
      </c>
      <c r="AX16" s="15">
        <v>2.8</v>
      </c>
      <c r="AY16" s="15">
        <v>2.2999999999999998</v>
      </c>
      <c r="AZ16" s="15">
        <v>2.2999999999999998</v>
      </c>
      <c r="BA16" s="15">
        <v>-3.9</v>
      </c>
      <c r="BB16" s="15">
        <v>6.3</v>
      </c>
      <c r="BC16" s="15">
        <v>5</v>
      </c>
      <c r="BD16" s="15">
        <v>0.1</v>
      </c>
      <c r="BE16" s="15">
        <v>0.9</v>
      </c>
      <c r="BF16" s="15">
        <v>1.9</v>
      </c>
      <c r="BG16" s="15">
        <v>1.5</v>
      </c>
      <c r="BH16" s="15">
        <v>1.4</v>
      </c>
      <c r="BI16" s="15">
        <v>1.4</v>
      </c>
      <c r="BJ16" s="15">
        <v>1.1000000000000001</v>
      </c>
    </row>
    <row r="17" spans="1:62" ht="15" customHeight="1" x14ac:dyDescent="0.25">
      <c r="A17" s="3"/>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row>
    <row r="18" spans="1:62" ht="15" customHeight="1" x14ac:dyDescent="0.25">
      <c r="A18" s="12" t="s">
        <v>174</v>
      </c>
      <c r="B18" s="15">
        <v>14</v>
      </c>
      <c r="C18" s="15">
        <v>4.2</v>
      </c>
      <c r="D18" s="15">
        <v>2.6</v>
      </c>
      <c r="E18" s="15">
        <v>8.8000000000000007</v>
      </c>
      <c r="F18" s="15">
        <v>0.5</v>
      </c>
      <c r="G18" s="15">
        <v>-3.3</v>
      </c>
      <c r="H18" s="15">
        <v>8.9</v>
      </c>
      <c r="I18" s="15">
        <v>2.5</v>
      </c>
      <c r="J18" s="15">
        <v>3.5</v>
      </c>
      <c r="K18" s="15">
        <v>6.8</v>
      </c>
      <c r="L18" s="15">
        <v>2.5</v>
      </c>
      <c r="M18" s="15">
        <v>-2.7</v>
      </c>
      <c r="N18" s="15">
        <v>-0.7</v>
      </c>
      <c r="O18" s="15">
        <v>3.9</v>
      </c>
      <c r="P18" s="15">
        <v>6.7</v>
      </c>
      <c r="Q18" s="15">
        <v>5.3</v>
      </c>
      <c r="R18" s="15">
        <v>3.8</v>
      </c>
      <c r="S18" s="15">
        <v>3.1</v>
      </c>
      <c r="T18" s="15">
        <v>6.9</v>
      </c>
      <c r="U18" s="15">
        <v>9</v>
      </c>
      <c r="V18" s="15">
        <v>4.0999999999999996</v>
      </c>
      <c r="W18" s="15">
        <v>7.1</v>
      </c>
      <c r="X18" s="15">
        <v>2.9</v>
      </c>
      <c r="Y18" s="15">
        <v>1.2</v>
      </c>
      <c r="Z18" s="15">
        <v>9.4</v>
      </c>
      <c r="AA18" s="15">
        <v>10.5</v>
      </c>
      <c r="AB18" s="15"/>
      <c r="AC18" s="15">
        <v>5.3</v>
      </c>
      <c r="AD18" s="15">
        <v>10.8</v>
      </c>
      <c r="AE18" s="15">
        <v>8.3000000000000007</v>
      </c>
      <c r="AF18" s="15">
        <v>9.9</v>
      </c>
      <c r="AG18" s="15">
        <v>11.3</v>
      </c>
      <c r="AH18" s="15">
        <v>2.5</v>
      </c>
      <c r="AI18" s="15">
        <v>0.3</v>
      </c>
      <c r="AJ18" s="15">
        <v>2.2000000000000002</v>
      </c>
      <c r="AK18" s="15">
        <v>6.5</v>
      </c>
      <c r="AL18" s="15">
        <v>5.5</v>
      </c>
      <c r="AM18" s="15">
        <v>7.6</v>
      </c>
      <c r="AN18" s="15">
        <v>7.8</v>
      </c>
      <c r="AO18" s="15">
        <v>-0.7</v>
      </c>
      <c r="AP18" s="15">
        <v>-7.9</v>
      </c>
      <c r="AQ18" s="15">
        <v>8.4</v>
      </c>
      <c r="AR18" s="15">
        <v>4.5999999999999996</v>
      </c>
      <c r="AS18" s="15">
        <v>2.9</v>
      </c>
      <c r="AT18" s="15">
        <v>2.9</v>
      </c>
      <c r="AU18" s="15">
        <v>4</v>
      </c>
      <c r="AV18" s="15">
        <v>15.4</v>
      </c>
      <c r="AW18" s="15">
        <v>-2.2999999999999998</v>
      </c>
      <c r="AX18" s="15">
        <v>7.6</v>
      </c>
      <c r="AY18" s="15">
        <v>5.5</v>
      </c>
      <c r="AZ18" s="15">
        <v>4</v>
      </c>
      <c r="BA18" s="15">
        <v>-4.0999999999999996</v>
      </c>
      <c r="BB18" s="15">
        <v>6.5</v>
      </c>
      <c r="BC18" s="15">
        <v>4.4000000000000004</v>
      </c>
      <c r="BD18" s="15">
        <v>-1.8</v>
      </c>
      <c r="BE18" s="15">
        <v>-0.2</v>
      </c>
      <c r="BF18" s="15">
        <v>2.8</v>
      </c>
      <c r="BG18" s="15">
        <v>3.2</v>
      </c>
      <c r="BH18" s="15">
        <v>2.2999999999999998</v>
      </c>
      <c r="BI18" s="15">
        <v>1.7</v>
      </c>
      <c r="BJ18" s="15">
        <v>2.2000000000000002</v>
      </c>
    </row>
    <row r="19" spans="1:62" ht="15" customHeight="1" x14ac:dyDescent="0.25">
      <c r="A19" s="12"/>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row>
    <row r="20" spans="1:62" ht="15" customHeight="1" x14ac:dyDescent="0.25">
      <c r="A20" s="12" t="s">
        <v>52</v>
      </c>
      <c r="B20" s="15">
        <v>8.3000000000000007</v>
      </c>
      <c r="C20" s="15">
        <v>4.4000000000000004</v>
      </c>
      <c r="D20" s="15">
        <v>3.4</v>
      </c>
      <c r="E20" s="15">
        <v>6.3</v>
      </c>
      <c r="F20" s="15">
        <v>2.5</v>
      </c>
      <c r="G20" s="15">
        <v>-0.9</v>
      </c>
      <c r="H20" s="15">
        <v>5.7</v>
      </c>
      <c r="I20" s="15">
        <v>2.2999999999999998</v>
      </c>
      <c r="J20" s="15">
        <v>3</v>
      </c>
      <c r="K20" s="15">
        <v>3.5</v>
      </c>
      <c r="L20" s="15">
        <v>1.6</v>
      </c>
      <c r="M20" s="15">
        <v>-1.5</v>
      </c>
      <c r="N20" s="15">
        <v>-1.1000000000000001</v>
      </c>
      <c r="O20" s="15">
        <v>2.6</v>
      </c>
      <c r="P20" s="15">
        <v>4.2</v>
      </c>
      <c r="Q20" s="15">
        <v>3.6</v>
      </c>
      <c r="R20" s="15">
        <v>3.1</v>
      </c>
      <c r="S20" s="15">
        <v>2.4</v>
      </c>
      <c r="T20" s="15">
        <v>4.5</v>
      </c>
      <c r="U20" s="15">
        <v>6.1</v>
      </c>
      <c r="V20" s="15">
        <v>4</v>
      </c>
      <c r="W20" s="15">
        <v>4</v>
      </c>
      <c r="X20" s="15">
        <v>2.2000000000000002</v>
      </c>
      <c r="Y20" s="15">
        <v>1.2</v>
      </c>
      <c r="Z20" s="15">
        <v>5</v>
      </c>
      <c r="AA20" s="15">
        <v>5.5</v>
      </c>
      <c r="AB20" s="15"/>
      <c r="AC20" s="15">
        <v>4</v>
      </c>
      <c r="AD20" s="15">
        <v>6.5</v>
      </c>
      <c r="AE20" s="15">
        <v>5.9</v>
      </c>
      <c r="AF20" s="15">
        <v>6.7</v>
      </c>
      <c r="AG20" s="15">
        <v>6.7</v>
      </c>
      <c r="AH20" s="15">
        <v>2.4</v>
      </c>
      <c r="AI20" s="15">
        <v>0.3</v>
      </c>
      <c r="AJ20" s="15">
        <v>0.8</v>
      </c>
      <c r="AK20" s="15">
        <v>3.5</v>
      </c>
      <c r="AL20" s="15">
        <v>3.2</v>
      </c>
      <c r="AM20" s="15">
        <v>5</v>
      </c>
      <c r="AN20" s="15">
        <v>5.3</v>
      </c>
      <c r="AO20" s="15">
        <v>1.1000000000000001</v>
      </c>
      <c r="AP20" s="15">
        <v>-5.2</v>
      </c>
      <c r="AQ20" s="15">
        <v>3.8</v>
      </c>
      <c r="AR20" s="15">
        <v>2.9</v>
      </c>
      <c r="AS20" s="15">
        <v>0.6</v>
      </c>
      <c r="AT20" s="15">
        <v>1.2</v>
      </c>
      <c r="AU20" s="15">
        <v>2.6</v>
      </c>
      <c r="AV20" s="15">
        <v>7.6</v>
      </c>
      <c r="AW20" s="15">
        <v>0.4</v>
      </c>
      <c r="AX20" s="15">
        <v>4.8</v>
      </c>
      <c r="AY20" s="15">
        <v>3.6</v>
      </c>
      <c r="AZ20" s="15">
        <v>3</v>
      </c>
      <c r="BA20" s="15">
        <v>-4</v>
      </c>
      <c r="BB20" s="15">
        <v>6.4</v>
      </c>
      <c r="BC20" s="15">
        <v>4.7</v>
      </c>
      <c r="BD20" s="15">
        <v>-0.8</v>
      </c>
      <c r="BE20" s="15">
        <v>0.4</v>
      </c>
      <c r="BF20" s="15">
        <v>2.2999999999999998</v>
      </c>
      <c r="BG20" s="15">
        <v>2.2000000000000002</v>
      </c>
      <c r="BH20" s="15">
        <v>1.8</v>
      </c>
      <c r="BI20" s="15">
        <v>1.6</v>
      </c>
      <c r="BJ20" s="15">
        <v>1.6</v>
      </c>
    </row>
    <row r="21" spans="1:62" ht="15" customHeight="1" x14ac:dyDescent="0.25">
      <c r="A21" s="3"/>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row>
    <row r="22" spans="1:62" ht="15" customHeight="1" x14ac:dyDescent="0.25">
      <c r="A22" s="12" t="s">
        <v>57</v>
      </c>
      <c r="B22" s="15">
        <v>6.2</v>
      </c>
      <c r="C22" s="15">
        <v>3.4</v>
      </c>
      <c r="D22" s="15">
        <v>3.6</v>
      </c>
      <c r="E22" s="15">
        <v>4.4000000000000004</v>
      </c>
      <c r="F22" s="15">
        <v>3</v>
      </c>
      <c r="G22" s="15">
        <v>3.4</v>
      </c>
      <c r="H22" s="15">
        <v>4.4000000000000004</v>
      </c>
      <c r="I22" s="15">
        <v>3.7</v>
      </c>
      <c r="J22" s="15">
        <v>3.6</v>
      </c>
      <c r="K22" s="15">
        <v>2.6</v>
      </c>
      <c r="L22" s="15">
        <v>1.4</v>
      </c>
      <c r="M22" s="15">
        <v>-0.6</v>
      </c>
      <c r="N22" s="15">
        <v>-0.2</v>
      </c>
      <c r="O22" s="15">
        <v>1.5</v>
      </c>
      <c r="P22" s="15">
        <v>0.4</v>
      </c>
      <c r="Q22" s="15">
        <v>2.2000000000000002</v>
      </c>
      <c r="R22" s="15">
        <v>2.2999999999999998</v>
      </c>
      <c r="S22" s="15">
        <v>2.5</v>
      </c>
      <c r="T22" s="15">
        <v>1.5</v>
      </c>
      <c r="U22" s="15">
        <v>2.8</v>
      </c>
      <c r="V22" s="15">
        <v>3.1</v>
      </c>
      <c r="W22" s="15">
        <v>2.8</v>
      </c>
      <c r="X22" s="15">
        <v>1.3</v>
      </c>
      <c r="Y22" s="15">
        <v>1.4</v>
      </c>
      <c r="Z22" s="15">
        <v>2.2000000000000002</v>
      </c>
      <c r="AA22" s="15">
        <v>2.6</v>
      </c>
      <c r="AB22" s="15"/>
      <c r="AC22" s="15">
        <v>2.9</v>
      </c>
      <c r="AD22" s="15">
        <v>3.7</v>
      </c>
      <c r="AE22" s="15">
        <v>5.0999999999999996</v>
      </c>
      <c r="AF22" s="15">
        <v>4.9000000000000004</v>
      </c>
      <c r="AG22" s="15">
        <v>3.7</v>
      </c>
      <c r="AH22" s="15">
        <v>2.7</v>
      </c>
      <c r="AI22" s="15">
        <v>2.2000000000000002</v>
      </c>
      <c r="AJ22" s="15">
        <v>0.8</v>
      </c>
      <c r="AK22" s="15">
        <v>0.5</v>
      </c>
      <c r="AL22" s="15">
        <v>1</v>
      </c>
      <c r="AM22" s="15">
        <v>2.5</v>
      </c>
      <c r="AN22" s="15">
        <v>2.2999999999999998</v>
      </c>
      <c r="AO22" s="15">
        <v>1.6</v>
      </c>
      <c r="AP22" s="15">
        <v>0.4</v>
      </c>
      <c r="AQ22" s="15">
        <v>0.4</v>
      </c>
      <c r="AR22" s="15">
        <v>0.2</v>
      </c>
      <c r="AS22" s="15">
        <v>-0.9</v>
      </c>
      <c r="AT22" s="15">
        <v>-0.4</v>
      </c>
      <c r="AU22" s="15">
        <v>0.7</v>
      </c>
      <c r="AV22" s="15">
        <v>1.4</v>
      </c>
      <c r="AW22" s="15">
        <v>1.3</v>
      </c>
      <c r="AX22" s="15">
        <v>1.9</v>
      </c>
      <c r="AY22" s="15">
        <v>2.2000000000000002</v>
      </c>
      <c r="AZ22" s="15">
        <v>1.7</v>
      </c>
      <c r="BA22" s="15">
        <v>-3.4</v>
      </c>
      <c r="BB22" s="15">
        <v>4.5</v>
      </c>
      <c r="BC22" s="15">
        <v>4.8</v>
      </c>
      <c r="BD22" s="15">
        <v>1.6</v>
      </c>
      <c r="BE22" s="15">
        <v>1.7</v>
      </c>
      <c r="BF22" s="15">
        <v>2.2999999999999998</v>
      </c>
      <c r="BG22" s="15">
        <v>2</v>
      </c>
      <c r="BH22" s="15">
        <v>1.5</v>
      </c>
      <c r="BI22" s="15">
        <v>1.1000000000000001</v>
      </c>
      <c r="BJ22" s="15">
        <v>1.3</v>
      </c>
    </row>
    <row r="23" spans="1:62" ht="15" customHeight="1" x14ac:dyDescent="0.25">
      <c r="A23" s="3" t="s">
        <v>72</v>
      </c>
      <c r="B23" s="15">
        <v>6.4</v>
      </c>
      <c r="C23" s="15">
        <v>2.5</v>
      </c>
      <c r="D23" s="15">
        <v>3.3</v>
      </c>
      <c r="E23" s="15">
        <v>5</v>
      </c>
      <c r="F23" s="15">
        <v>2.4</v>
      </c>
      <c r="G23" s="15">
        <v>2.9</v>
      </c>
      <c r="H23" s="15">
        <v>4.8</v>
      </c>
      <c r="I23" s="15">
        <v>3.2</v>
      </c>
      <c r="J23" s="15">
        <v>3.8</v>
      </c>
      <c r="K23" s="15">
        <v>2.2000000000000002</v>
      </c>
      <c r="L23" s="15">
        <v>0.9</v>
      </c>
      <c r="M23" s="15">
        <v>-2</v>
      </c>
      <c r="N23" s="15">
        <v>-0.9</v>
      </c>
      <c r="O23" s="15">
        <v>1.2</v>
      </c>
      <c r="P23" s="15">
        <v>0.5</v>
      </c>
      <c r="Q23" s="15">
        <v>1.4</v>
      </c>
      <c r="R23" s="15">
        <v>2.6</v>
      </c>
      <c r="S23" s="15">
        <v>2.2000000000000002</v>
      </c>
      <c r="T23" s="15">
        <v>1.7</v>
      </c>
      <c r="U23" s="15">
        <v>3.4</v>
      </c>
      <c r="V23" s="15">
        <v>3.7</v>
      </c>
      <c r="W23" s="15">
        <v>3</v>
      </c>
      <c r="X23" s="15">
        <v>0.9</v>
      </c>
      <c r="Y23" s="15">
        <v>0.8</v>
      </c>
      <c r="Z23" s="15">
        <v>2</v>
      </c>
      <c r="AA23" s="15">
        <v>2.7</v>
      </c>
      <c r="AB23" s="15"/>
      <c r="AC23" s="15">
        <v>4.9000000000000004</v>
      </c>
      <c r="AD23" s="15">
        <v>4.0999999999999996</v>
      </c>
      <c r="AE23" s="15">
        <v>5.7</v>
      </c>
      <c r="AF23" s="15">
        <v>6</v>
      </c>
      <c r="AG23" s="15">
        <v>3.7</v>
      </c>
      <c r="AH23" s="15">
        <v>2.1</v>
      </c>
      <c r="AI23" s="15">
        <v>1.2</v>
      </c>
      <c r="AJ23" s="15">
        <v>-0.1</v>
      </c>
      <c r="AK23" s="15">
        <v>0.8</v>
      </c>
      <c r="AL23" s="15">
        <v>0.9</v>
      </c>
      <c r="AM23" s="15">
        <v>-0.2</v>
      </c>
      <c r="AN23" s="15">
        <v>1.8</v>
      </c>
      <c r="AO23" s="15">
        <v>0.8</v>
      </c>
      <c r="AP23" s="15">
        <v>-2</v>
      </c>
      <c r="AQ23" s="15">
        <v>0.1</v>
      </c>
      <c r="AR23" s="15">
        <v>0.4</v>
      </c>
      <c r="AS23" s="15">
        <v>-0.8</v>
      </c>
      <c r="AT23" s="15">
        <v>-0.6</v>
      </c>
      <c r="AU23" s="15">
        <v>0.7</v>
      </c>
      <c r="AV23" s="15">
        <v>2.2000000000000002</v>
      </c>
      <c r="AW23" s="15">
        <v>1.3</v>
      </c>
      <c r="AX23" s="15">
        <v>2.2000000000000002</v>
      </c>
      <c r="AY23" s="15">
        <v>2.4</v>
      </c>
      <c r="AZ23" s="15">
        <v>1</v>
      </c>
      <c r="BA23" s="15">
        <v>-6.1</v>
      </c>
      <c r="BB23" s="15">
        <v>4.5</v>
      </c>
      <c r="BC23" s="15">
        <v>6.9</v>
      </c>
      <c r="BD23" s="15">
        <v>0.8</v>
      </c>
      <c r="BE23" s="15">
        <v>1</v>
      </c>
      <c r="BF23" s="15">
        <v>2.6</v>
      </c>
      <c r="BG23" s="15">
        <v>2.4</v>
      </c>
      <c r="BH23" s="15">
        <v>1.3</v>
      </c>
      <c r="BI23" s="15">
        <v>1.2</v>
      </c>
      <c r="BJ23" s="15">
        <v>0.9</v>
      </c>
    </row>
    <row r="24" spans="1:62" ht="15" customHeight="1" x14ac:dyDescent="0.25">
      <c r="A24" s="12" t="s">
        <v>70</v>
      </c>
      <c r="B24" s="15">
        <v>5.5</v>
      </c>
      <c r="C24" s="15">
        <v>6.3</v>
      </c>
      <c r="D24" s="15">
        <v>4.4000000000000004</v>
      </c>
      <c r="E24" s="15">
        <v>2.8</v>
      </c>
      <c r="F24" s="15">
        <v>4.5</v>
      </c>
      <c r="G24" s="15">
        <v>4.5</v>
      </c>
      <c r="H24" s="15">
        <v>3.4</v>
      </c>
      <c r="I24" s="15">
        <v>4.5999999999999996</v>
      </c>
      <c r="J24" s="15">
        <v>3</v>
      </c>
      <c r="K24" s="15">
        <v>3.4</v>
      </c>
      <c r="L24" s="15">
        <v>2.6</v>
      </c>
      <c r="M24" s="15">
        <v>2.7</v>
      </c>
      <c r="N24" s="15">
        <v>1.4</v>
      </c>
      <c r="O24" s="15">
        <v>2.2000000000000002</v>
      </c>
      <c r="P24" s="15">
        <v>0.1</v>
      </c>
      <c r="Q24" s="15">
        <v>4</v>
      </c>
      <c r="R24" s="15">
        <v>1.5</v>
      </c>
      <c r="S24" s="15">
        <v>3.3</v>
      </c>
      <c r="T24" s="15">
        <v>1.1000000000000001</v>
      </c>
      <c r="U24" s="15">
        <v>1.5</v>
      </c>
      <c r="V24" s="15">
        <v>1.8</v>
      </c>
      <c r="W24" s="15">
        <v>2.4</v>
      </c>
      <c r="X24" s="15">
        <v>2.4</v>
      </c>
      <c r="Y24" s="15">
        <v>2.8</v>
      </c>
      <c r="Z24" s="15">
        <v>2.7</v>
      </c>
      <c r="AA24" s="15">
        <v>2.2000000000000002</v>
      </c>
      <c r="AB24" s="15"/>
      <c r="AC24" s="15">
        <v>-1.4</v>
      </c>
      <c r="AD24" s="15">
        <v>2.8</v>
      </c>
      <c r="AE24" s="15">
        <v>3.7</v>
      </c>
      <c r="AF24" s="15">
        <v>2.4</v>
      </c>
      <c r="AG24" s="15">
        <v>3.6</v>
      </c>
      <c r="AH24" s="15">
        <v>4.2</v>
      </c>
      <c r="AI24" s="15">
        <v>4.4000000000000004</v>
      </c>
      <c r="AJ24" s="15">
        <v>2.9</v>
      </c>
      <c r="AK24" s="15">
        <v>-0.1</v>
      </c>
      <c r="AL24" s="15">
        <v>1.3</v>
      </c>
      <c r="AM24" s="15">
        <v>8.3000000000000007</v>
      </c>
      <c r="AN24" s="15">
        <v>3.2</v>
      </c>
      <c r="AO24" s="15">
        <v>3</v>
      </c>
      <c r="AP24" s="15">
        <v>4.9000000000000004</v>
      </c>
      <c r="AQ24" s="15">
        <v>1</v>
      </c>
      <c r="AR24" s="15">
        <v>-0.3</v>
      </c>
      <c r="AS24" s="15">
        <v>-1.1000000000000001</v>
      </c>
      <c r="AT24" s="15">
        <v>-0.1</v>
      </c>
      <c r="AU24" s="15">
        <v>0.8</v>
      </c>
      <c r="AV24" s="15">
        <v>-0.2</v>
      </c>
      <c r="AW24" s="15">
        <v>1.4</v>
      </c>
      <c r="AX24" s="15">
        <v>1.3</v>
      </c>
      <c r="AY24" s="15">
        <v>1.7</v>
      </c>
      <c r="AZ24" s="15">
        <v>2.8</v>
      </c>
      <c r="BA24" s="15">
        <v>1.6</v>
      </c>
      <c r="BB24" s="15">
        <v>4.7</v>
      </c>
      <c r="BC24" s="15">
        <v>1.3</v>
      </c>
      <c r="BD24" s="15">
        <v>2.9</v>
      </c>
      <c r="BE24" s="15">
        <v>3.1</v>
      </c>
      <c r="BF24" s="15">
        <v>1.9</v>
      </c>
      <c r="BG24" s="15">
        <v>1.3</v>
      </c>
      <c r="BH24" s="15">
        <v>1.9</v>
      </c>
      <c r="BI24" s="15">
        <v>0.8</v>
      </c>
      <c r="BJ24" s="15">
        <v>1.9</v>
      </c>
    </row>
    <row r="25" spans="1:62" ht="15" customHeight="1" x14ac:dyDescent="0.25">
      <c r="A25" s="3" t="s">
        <v>73</v>
      </c>
      <c r="B25" s="15">
        <v>13</v>
      </c>
      <c r="C25" s="15">
        <v>15.9</v>
      </c>
      <c r="D25" s="15">
        <v>9.3000000000000007</v>
      </c>
      <c r="E25" s="15">
        <v>6</v>
      </c>
      <c r="F25" s="15">
        <v>6.7</v>
      </c>
      <c r="G25" s="15">
        <v>6.7</v>
      </c>
      <c r="H25" s="15">
        <v>3.7</v>
      </c>
      <c r="I25" s="15">
        <v>4.5999999999999996</v>
      </c>
      <c r="J25" s="15">
        <v>3</v>
      </c>
      <c r="K25" s="15">
        <v>3.2</v>
      </c>
      <c r="L25" s="15">
        <v>4.5999999999999996</v>
      </c>
      <c r="M25" s="15">
        <v>2.9</v>
      </c>
      <c r="N25" s="15">
        <v>2.4</v>
      </c>
      <c r="O25" s="15">
        <v>-0.6</v>
      </c>
      <c r="P25" s="15">
        <v>0.9</v>
      </c>
      <c r="Q25" s="15">
        <v>12.3</v>
      </c>
      <c r="R25" s="15">
        <v>3.9</v>
      </c>
      <c r="S25" s="15">
        <v>6.4</v>
      </c>
      <c r="T25" s="15">
        <v>1.2</v>
      </c>
      <c r="U25" s="15">
        <v>2.9</v>
      </c>
      <c r="V25" s="15">
        <v>3.4</v>
      </c>
      <c r="W25" s="15">
        <v>6.8</v>
      </c>
      <c r="X25" s="15">
        <v>8.8000000000000007</v>
      </c>
      <c r="Y25" s="15">
        <v>3.4</v>
      </c>
      <c r="Z25" s="15">
        <v>3.6</v>
      </c>
      <c r="AA25" s="15">
        <v>2.8</v>
      </c>
      <c r="AB25" s="15"/>
      <c r="AC25" s="15">
        <v>-2.1</v>
      </c>
      <c r="AD25" s="15">
        <v>5.0999999999999996</v>
      </c>
      <c r="AE25" s="15">
        <v>4.4000000000000004</v>
      </c>
      <c r="AF25" s="15">
        <v>2.2000000000000002</v>
      </c>
      <c r="AG25" s="15">
        <v>4.9000000000000004</v>
      </c>
      <c r="AH25" s="15">
        <v>3.5</v>
      </c>
      <c r="AI25" s="15">
        <v>5.8</v>
      </c>
      <c r="AJ25" s="15">
        <v>3.5</v>
      </c>
      <c r="AK25" s="15">
        <v>1.6</v>
      </c>
      <c r="AL25" s="15">
        <v>2.2000000000000002</v>
      </c>
      <c r="AM25" s="15">
        <v>21.9</v>
      </c>
      <c r="AN25" s="15">
        <v>3.7</v>
      </c>
      <c r="AO25" s="15">
        <v>4.5</v>
      </c>
      <c r="AP25" s="15">
        <v>6.7</v>
      </c>
      <c r="AQ25" s="15">
        <v>2.2000000000000002</v>
      </c>
      <c r="AR25" s="15">
        <v>2.6</v>
      </c>
      <c r="AS25" s="15">
        <v>-0.2</v>
      </c>
      <c r="AT25" s="15">
        <v>-1.2</v>
      </c>
      <c r="AU25" s="15">
        <v>0.3</v>
      </c>
      <c r="AV25" s="15">
        <v>0.3</v>
      </c>
      <c r="AW25" s="15">
        <v>1.7</v>
      </c>
      <c r="AX25" s="15">
        <v>2.2000000000000002</v>
      </c>
      <c r="AY25" s="15">
        <v>3.1</v>
      </c>
      <c r="AZ25" s="15">
        <v>3.5</v>
      </c>
      <c r="BA25" s="15">
        <v>-2</v>
      </c>
      <c r="BB25" s="15">
        <v>5.9</v>
      </c>
      <c r="BC25" s="15">
        <v>1.9</v>
      </c>
      <c r="BD25" s="15">
        <v>4.0999999999999996</v>
      </c>
      <c r="BE25" s="15">
        <v>4.5</v>
      </c>
      <c r="BF25" s="15">
        <v>3.2</v>
      </c>
      <c r="BG25" s="15">
        <v>2.9</v>
      </c>
      <c r="BH25" s="15">
        <v>6.5</v>
      </c>
      <c r="BI25" s="15">
        <v>3</v>
      </c>
      <c r="BJ25" s="15">
        <v>2.9</v>
      </c>
    </row>
    <row r="26" spans="1:62" ht="15" customHeight="1" x14ac:dyDescent="0.25">
      <c r="A26" s="12" t="s">
        <v>74</v>
      </c>
      <c r="B26" s="15">
        <v>2.2999999999999998</v>
      </c>
      <c r="C26" s="15">
        <v>3.5</v>
      </c>
      <c r="D26" s="15">
        <v>2.6</v>
      </c>
      <c r="E26" s="15">
        <v>1.7</v>
      </c>
      <c r="F26" s="15">
        <v>2.5</v>
      </c>
      <c r="G26" s="15">
        <v>3.7</v>
      </c>
      <c r="H26" s="15">
        <v>3</v>
      </c>
      <c r="I26" s="15">
        <v>3.3</v>
      </c>
      <c r="J26" s="15">
        <v>1.6</v>
      </c>
      <c r="K26" s="15">
        <v>1.8</v>
      </c>
      <c r="L26" s="15">
        <v>1.1000000000000001</v>
      </c>
      <c r="M26" s="15">
        <v>1.4</v>
      </c>
      <c r="N26" s="15">
        <v>1</v>
      </c>
      <c r="O26" s="15">
        <v>2.2999999999999998</v>
      </c>
      <c r="P26" s="15">
        <v>-0.2</v>
      </c>
      <c r="Q26" s="15">
        <v>0.8</v>
      </c>
      <c r="R26" s="15">
        <v>0.1</v>
      </c>
      <c r="S26" s="15">
        <v>0.4</v>
      </c>
      <c r="T26" s="15">
        <v>-0.8</v>
      </c>
      <c r="U26" s="15">
        <v>-0.4</v>
      </c>
      <c r="V26" s="15">
        <v>0.5</v>
      </c>
      <c r="W26" s="15">
        <v>0.6</v>
      </c>
      <c r="X26" s="15">
        <v>0.8</v>
      </c>
      <c r="Y26" s="15">
        <v>1.6</v>
      </c>
      <c r="Z26" s="15">
        <v>0.1</v>
      </c>
      <c r="AA26" s="15">
        <v>0.2</v>
      </c>
      <c r="AB26" s="15"/>
      <c r="AC26" s="15">
        <v>0.8</v>
      </c>
      <c r="AD26" s="15">
        <v>2.8</v>
      </c>
      <c r="AE26" s="15">
        <v>4.0999999999999996</v>
      </c>
      <c r="AF26" s="15">
        <v>2.2999999999999998</v>
      </c>
      <c r="AG26" s="15">
        <v>1.6</v>
      </c>
      <c r="AH26" s="15">
        <v>3.2</v>
      </c>
      <c r="AI26" s="15">
        <v>2.1</v>
      </c>
      <c r="AJ26" s="15">
        <v>1.8</v>
      </c>
      <c r="AK26" s="15">
        <v>-1.8</v>
      </c>
      <c r="AL26" s="15">
        <v>-1</v>
      </c>
      <c r="AM26" s="15">
        <v>0.9</v>
      </c>
      <c r="AN26" s="15">
        <v>2.1</v>
      </c>
      <c r="AO26" s="15">
        <v>2.4</v>
      </c>
      <c r="AP26" s="15">
        <v>1.9</v>
      </c>
      <c r="AQ26" s="15">
        <v>1.9</v>
      </c>
      <c r="AR26" s="15">
        <v>-1.3</v>
      </c>
      <c r="AS26" s="15">
        <v>-0.8</v>
      </c>
      <c r="AT26" s="15">
        <v>-0.3</v>
      </c>
      <c r="AU26" s="15">
        <v>-0.7</v>
      </c>
      <c r="AV26" s="15">
        <v>-1.3</v>
      </c>
      <c r="AW26" s="15">
        <v>-0.6</v>
      </c>
      <c r="AX26" s="15">
        <v>1.2</v>
      </c>
      <c r="AY26" s="15">
        <v>-0.3</v>
      </c>
      <c r="AZ26" s="15">
        <v>1.9</v>
      </c>
      <c r="BA26" s="15">
        <v>2.9</v>
      </c>
      <c r="BB26" s="15">
        <v>2.2000000000000002</v>
      </c>
      <c r="BC26" s="15">
        <v>3.6</v>
      </c>
      <c r="BD26" s="15">
        <v>2.4</v>
      </c>
      <c r="BE26" s="15">
        <v>4.4000000000000004</v>
      </c>
      <c r="BF26" s="15">
        <v>-0.5</v>
      </c>
      <c r="BG26" s="15">
        <v>1.2</v>
      </c>
      <c r="BH26" s="15">
        <v>-2.5</v>
      </c>
      <c r="BI26" s="15">
        <v>-1.2</v>
      </c>
      <c r="BJ26" s="15">
        <v>1</v>
      </c>
    </row>
    <row r="27" spans="1:62" ht="15" customHeight="1" x14ac:dyDescent="0.25">
      <c r="A27" s="12" t="s">
        <v>75</v>
      </c>
      <c r="B27" s="15">
        <v>11.1</v>
      </c>
      <c r="C27" s="15">
        <v>7.7</v>
      </c>
      <c r="D27" s="15">
        <v>5.9</v>
      </c>
      <c r="E27" s="15">
        <v>3.4</v>
      </c>
      <c r="F27" s="15">
        <v>9.6</v>
      </c>
      <c r="G27" s="15">
        <v>5.2</v>
      </c>
      <c r="H27" s="15">
        <v>4.0999999999999996</v>
      </c>
      <c r="I27" s="15">
        <v>9.5</v>
      </c>
      <c r="J27" s="15">
        <v>7.7</v>
      </c>
      <c r="K27" s="15">
        <v>8.8000000000000007</v>
      </c>
      <c r="L27" s="15">
        <v>4.7</v>
      </c>
      <c r="M27" s="15">
        <v>6</v>
      </c>
      <c r="N27" s="15">
        <v>1.4</v>
      </c>
      <c r="O27" s="15">
        <v>5.0999999999999996</v>
      </c>
      <c r="P27" s="15">
        <v>-0.1</v>
      </c>
      <c r="Q27" s="15">
        <v>3.3</v>
      </c>
      <c r="R27" s="15">
        <v>1.8</v>
      </c>
      <c r="S27" s="15">
        <v>6.3</v>
      </c>
      <c r="T27" s="15">
        <v>5</v>
      </c>
      <c r="U27" s="15">
        <v>3.6</v>
      </c>
      <c r="V27" s="15">
        <v>2.7</v>
      </c>
      <c r="W27" s="15">
        <v>0.7</v>
      </c>
      <c r="X27" s="15">
        <v>-2.5</v>
      </c>
      <c r="Y27" s="15">
        <v>4.5999999999999996</v>
      </c>
      <c r="Z27" s="15">
        <v>6.8</v>
      </c>
      <c r="AA27" s="15">
        <v>5.3</v>
      </c>
      <c r="AB27" s="15"/>
      <c r="AC27" s="15">
        <v>-4.5</v>
      </c>
      <c r="AD27" s="15">
        <v>-0.1</v>
      </c>
      <c r="AE27" s="15">
        <v>1.9</v>
      </c>
      <c r="AF27" s="15">
        <v>3</v>
      </c>
      <c r="AG27" s="15">
        <v>5.5</v>
      </c>
      <c r="AH27" s="15">
        <v>6.8</v>
      </c>
      <c r="AI27" s="15">
        <v>6.3</v>
      </c>
      <c r="AJ27" s="15">
        <v>3.7</v>
      </c>
      <c r="AK27" s="15">
        <v>0.1</v>
      </c>
      <c r="AL27" s="15">
        <v>3.8</v>
      </c>
      <c r="AM27" s="15">
        <v>1</v>
      </c>
      <c r="AN27" s="15">
        <v>4.3</v>
      </c>
      <c r="AO27" s="15">
        <v>1.4</v>
      </c>
      <c r="AP27" s="15">
        <v>6.2</v>
      </c>
      <c r="AQ27" s="15">
        <v>-2.4</v>
      </c>
      <c r="AR27" s="15">
        <v>-3.6</v>
      </c>
      <c r="AS27" s="15">
        <v>-2.9</v>
      </c>
      <c r="AT27" s="15">
        <v>2.2000000000000002</v>
      </c>
      <c r="AU27" s="15">
        <v>3.8</v>
      </c>
      <c r="AV27" s="15">
        <v>0.6</v>
      </c>
      <c r="AW27" s="15">
        <v>3.5</v>
      </c>
      <c r="AX27" s="15">
        <v>-0.2</v>
      </c>
      <c r="AY27" s="15">
        <v>2.2999999999999998</v>
      </c>
      <c r="AZ27" s="15">
        <v>2.8</v>
      </c>
      <c r="BA27" s="15">
        <v>6.2</v>
      </c>
      <c r="BB27" s="15">
        <v>6.1</v>
      </c>
      <c r="BC27" s="15">
        <v>-3</v>
      </c>
      <c r="BD27" s="15">
        <v>1.9</v>
      </c>
      <c r="BE27" s="15">
        <v>-0.7</v>
      </c>
      <c r="BF27" s="15">
        <v>3</v>
      </c>
      <c r="BG27" s="15">
        <v>-1.4</v>
      </c>
      <c r="BH27" s="15">
        <v>-0.2</v>
      </c>
      <c r="BI27" s="15">
        <v>-0.4</v>
      </c>
      <c r="BJ27" s="15">
        <v>1.4</v>
      </c>
    </row>
    <row r="28" spans="1:62" ht="15" customHeight="1" x14ac:dyDescent="0.25">
      <c r="A28" s="12"/>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row>
    <row r="29" spans="1:62" ht="15" customHeight="1" x14ac:dyDescent="0.25">
      <c r="A29" s="12" t="s">
        <v>175</v>
      </c>
      <c r="B29" s="15">
        <v>9.6999999999999993</v>
      </c>
      <c r="C29" s="15">
        <v>2.7</v>
      </c>
      <c r="D29" s="15">
        <v>-4.0999999999999996</v>
      </c>
      <c r="E29" s="15">
        <v>0.6</v>
      </c>
      <c r="F29" s="15">
        <v>-5.3</v>
      </c>
      <c r="G29" s="15">
        <v>-1.8</v>
      </c>
      <c r="H29" s="15">
        <v>0.9</v>
      </c>
      <c r="I29" s="15">
        <v>6.2</v>
      </c>
      <c r="J29" s="15">
        <v>2.2999999999999998</v>
      </c>
      <c r="K29" s="15">
        <v>-2.2000000000000002</v>
      </c>
      <c r="L29" s="15">
        <v>2.4</v>
      </c>
      <c r="M29" s="15">
        <v>-8.6999999999999993</v>
      </c>
      <c r="N29" s="15">
        <v>-2.2000000000000002</v>
      </c>
      <c r="O29" s="15">
        <v>2.7</v>
      </c>
      <c r="P29" s="15">
        <v>6.5</v>
      </c>
      <c r="Q29" s="15">
        <v>6.6</v>
      </c>
      <c r="R29" s="15">
        <v>6.5</v>
      </c>
      <c r="S29" s="15">
        <v>1.9</v>
      </c>
      <c r="T29" s="15">
        <v>5.5</v>
      </c>
      <c r="U29" s="15">
        <v>6.1</v>
      </c>
      <c r="V29" s="15">
        <v>3</v>
      </c>
      <c r="W29" s="15">
        <v>1.1000000000000001</v>
      </c>
      <c r="X29" s="15">
        <v>1.1000000000000001</v>
      </c>
      <c r="Y29" s="15">
        <v>-1.2</v>
      </c>
      <c r="Z29" s="15">
        <v>1.8</v>
      </c>
      <c r="AA29" s="15">
        <v>3.9</v>
      </c>
      <c r="AB29" s="15"/>
      <c r="AC29" s="15">
        <v>6.7</v>
      </c>
      <c r="AD29" s="15">
        <v>6.1</v>
      </c>
      <c r="AE29" s="15">
        <v>6.7</v>
      </c>
      <c r="AF29" s="15">
        <v>10</v>
      </c>
      <c r="AG29" s="15">
        <v>2.4</v>
      </c>
      <c r="AH29" s="15">
        <v>1.3</v>
      </c>
      <c r="AI29" s="15">
        <v>-4</v>
      </c>
      <c r="AJ29" s="15">
        <v>-1.7</v>
      </c>
      <c r="AK29" s="15">
        <v>0.1</v>
      </c>
      <c r="AL29" s="15">
        <v>3.3</v>
      </c>
      <c r="AM29" s="15">
        <v>6.9</v>
      </c>
      <c r="AN29" s="15">
        <v>14.7</v>
      </c>
      <c r="AO29" s="15">
        <v>-2.9</v>
      </c>
      <c r="AP29" s="15">
        <v>-8.6</v>
      </c>
      <c r="AQ29" s="15">
        <v>-7.3</v>
      </c>
      <c r="AR29" s="15">
        <v>5.5</v>
      </c>
      <c r="AS29" s="15">
        <v>-6.3</v>
      </c>
      <c r="AT29" s="15">
        <v>-1.6</v>
      </c>
      <c r="AU29" s="15">
        <v>-2.4</v>
      </c>
      <c r="AV29" s="15">
        <v>29.1</v>
      </c>
      <c r="AW29" s="15">
        <v>-9.1</v>
      </c>
      <c r="AX29" s="15">
        <v>6</v>
      </c>
      <c r="AY29" s="15">
        <v>3.1</v>
      </c>
      <c r="AZ29" s="15">
        <v>7.4</v>
      </c>
      <c r="BA29" s="15">
        <v>-2.5</v>
      </c>
      <c r="BB29" s="15">
        <v>2.4</v>
      </c>
      <c r="BC29" s="15">
        <v>3.4</v>
      </c>
      <c r="BD29" s="15">
        <v>1.3</v>
      </c>
      <c r="BE29" s="15">
        <v>-0.4</v>
      </c>
      <c r="BF29" s="15">
        <v>2.2999999999999998</v>
      </c>
      <c r="BG29" s="15">
        <v>4</v>
      </c>
      <c r="BH29" s="15">
        <v>2</v>
      </c>
      <c r="BI29" s="15">
        <v>2.4</v>
      </c>
      <c r="BJ29" s="15">
        <v>1.8</v>
      </c>
    </row>
    <row r="30" spans="1:62" ht="15" customHeight="1" x14ac:dyDescent="0.25">
      <c r="A30" s="3" t="s">
        <v>79</v>
      </c>
      <c r="B30" s="15">
        <v>11.3</v>
      </c>
      <c r="C30" s="15">
        <v>2.2000000000000002</v>
      </c>
      <c r="D30" s="15">
        <v>-2.7</v>
      </c>
      <c r="E30" s="15">
        <v>2</v>
      </c>
      <c r="F30" s="15">
        <v>-6.2</v>
      </c>
      <c r="G30" s="15">
        <v>-4.9000000000000004</v>
      </c>
      <c r="H30" s="15">
        <v>0.2</v>
      </c>
      <c r="I30" s="15">
        <v>10.4</v>
      </c>
      <c r="J30" s="15">
        <v>2.2000000000000002</v>
      </c>
      <c r="K30" s="15">
        <v>-2.5</v>
      </c>
      <c r="L30" s="15">
        <v>2.8</v>
      </c>
      <c r="M30" s="15">
        <v>-10</v>
      </c>
      <c r="N30" s="15">
        <v>-2.2000000000000002</v>
      </c>
      <c r="O30" s="15">
        <v>3.7</v>
      </c>
      <c r="P30" s="15">
        <v>6.7</v>
      </c>
      <c r="Q30" s="15">
        <v>8.6999999999999993</v>
      </c>
      <c r="R30" s="15">
        <v>9.1</v>
      </c>
      <c r="S30" s="15">
        <v>1.7</v>
      </c>
      <c r="T30" s="15">
        <v>5.6</v>
      </c>
      <c r="U30" s="15">
        <v>7.3</v>
      </c>
      <c r="V30" s="15">
        <v>2.2000000000000002</v>
      </c>
      <c r="W30" s="15">
        <v>0.9</v>
      </c>
      <c r="X30" s="15">
        <v>0.1</v>
      </c>
      <c r="Y30" s="15">
        <v>-1.1000000000000001</v>
      </c>
      <c r="Z30" s="15">
        <v>1.6</v>
      </c>
      <c r="AA30" s="15">
        <v>4.5</v>
      </c>
      <c r="AB30" s="15"/>
      <c r="AC30" s="15">
        <v>6</v>
      </c>
      <c r="AD30" s="15">
        <v>7.9</v>
      </c>
      <c r="AE30" s="15">
        <v>7.5</v>
      </c>
      <c r="AF30" s="15">
        <v>9.9</v>
      </c>
      <c r="AG30" s="15">
        <v>1.9</v>
      </c>
      <c r="AH30" s="15">
        <v>0.1</v>
      </c>
      <c r="AI30" s="15">
        <v>-7.1</v>
      </c>
      <c r="AJ30" s="15">
        <v>-2.7</v>
      </c>
      <c r="AK30" s="15">
        <v>1.7</v>
      </c>
      <c r="AL30" s="15">
        <v>3.9</v>
      </c>
      <c r="AM30" s="15">
        <v>6.5</v>
      </c>
      <c r="AN30" s="15">
        <v>18</v>
      </c>
      <c r="AO30" s="15">
        <v>-4.3</v>
      </c>
      <c r="AP30" s="15">
        <v>-11.4</v>
      </c>
      <c r="AQ30" s="15">
        <v>-8.3000000000000007</v>
      </c>
      <c r="AR30" s="15">
        <v>6.7</v>
      </c>
      <c r="AS30" s="15">
        <v>-5.3</v>
      </c>
      <c r="AT30" s="15">
        <v>-1.1000000000000001</v>
      </c>
      <c r="AU30" s="15">
        <v>-2.2000000000000002</v>
      </c>
      <c r="AV30" s="15">
        <v>35.5</v>
      </c>
      <c r="AW30" s="15">
        <v>-10.7</v>
      </c>
      <c r="AX30" s="15">
        <v>7.2</v>
      </c>
      <c r="AY30" s="15">
        <v>3.4</v>
      </c>
      <c r="AZ30" s="15">
        <v>7.9</v>
      </c>
      <c r="BA30" s="15">
        <v>-3.9</v>
      </c>
      <c r="BB30" s="15">
        <v>3.2</v>
      </c>
      <c r="BC30" s="15">
        <v>4.7</v>
      </c>
      <c r="BD30" s="15">
        <v>1.2</v>
      </c>
      <c r="BE30" s="15">
        <v>-0.2</v>
      </c>
      <c r="BF30" s="15">
        <v>2.2000000000000002</v>
      </c>
      <c r="BG30" s="15">
        <v>3.6</v>
      </c>
      <c r="BH30" s="15">
        <v>1.3</v>
      </c>
      <c r="BI30" s="15">
        <v>1.5</v>
      </c>
      <c r="BJ30" s="15">
        <v>1.2</v>
      </c>
    </row>
    <row r="31" spans="1:62" ht="15" customHeight="1" x14ac:dyDescent="0.25">
      <c r="A31" s="3" t="s">
        <v>165</v>
      </c>
      <c r="B31" s="15">
        <v>4.7</v>
      </c>
      <c r="C31" s="15">
        <v>5.2</v>
      </c>
      <c r="D31" s="15">
        <v>9.5</v>
      </c>
      <c r="E31" s="15">
        <v>1.5</v>
      </c>
      <c r="F31" s="15">
        <v>-11.6</v>
      </c>
      <c r="G31" s="15">
        <v>-7.1</v>
      </c>
      <c r="H31" s="15">
        <v>-0.6</v>
      </c>
      <c r="I31" s="15">
        <v>18.2</v>
      </c>
      <c r="J31" s="15">
        <v>1.9</v>
      </c>
      <c r="K31" s="15">
        <v>-5.8</v>
      </c>
      <c r="L31" s="15">
        <v>2.6</v>
      </c>
      <c r="M31" s="15">
        <v>-10.5</v>
      </c>
      <c r="N31" s="15">
        <v>-4.2</v>
      </c>
      <c r="O31" s="15">
        <v>-1.5</v>
      </c>
      <c r="P31" s="15">
        <v>3.2</v>
      </c>
      <c r="Q31" s="15">
        <v>-0.8</v>
      </c>
      <c r="R31" s="15">
        <v>5</v>
      </c>
      <c r="S31" s="15">
        <v>-0.2</v>
      </c>
      <c r="T31" s="15">
        <v>11.1</v>
      </c>
      <c r="U31" s="15">
        <v>0.8</v>
      </c>
      <c r="V31" s="15">
        <v>-2.1</v>
      </c>
      <c r="W31" s="15">
        <v>-4</v>
      </c>
      <c r="X31" s="15">
        <v>6.9</v>
      </c>
      <c r="Y31" s="15">
        <v>1.5</v>
      </c>
      <c r="Z31" s="15">
        <v>6</v>
      </c>
      <c r="AA31" s="15">
        <v>0.4</v>
      </c>
      <c r="AB31" s="15"/>
      <c r="AC31" s="15">
        <v>4</v>
      </c>
      <c r="AD31" s="15">
        <v>5.9</v>
      </c>
      <c r="AE31" s="15">
        <v>1.3</v>
      </c>
      <c r="AF31" s="15">
        <v>2.8</v>
      </c>
      <c r="AG31" s="15">
        <v>1.3</v>
      </c>
      <c r="AH31" s="15">
        <v>2.9</v>
      </c>
      <c r="AI31" s="15">
        <v>-5.7</v>
      </c>
      <c r="AJ31" s="15">
        <v>-3.9</v>
      </c>
      <c r="AK31" s="15">
        <v>4.5999999999999996</v>
      </c>
      <c r="AL31" s="15">
        <v>5.7</v>
      </c>
      <c r="AM31" s="15">
        <v>5.9</v>
      </c>
      <c r="AN31" s="15">
        <v>5.0999999999999996</v>
      </c>
      <c r="AO31" s="15">
        <v>0.8</v>
      </c>
      <c r="AP31" s="15">
        <v>-14.7</v>
      </c>
      <c r="AQ31" s="15">
        <v>-16</v>
      </c>
      <c r="AR31" s="15">
        <v>-3.1</v>
      </c>
      <c r="AS31" s="15">
        <v>-12.4</v>
      </c>
      <c r="AT31" s="15">
        <v>-11.8</v>
      </c>
      <c r="AU31" s="15">
        <v>6.7</v>
      </c>
      <c r="AV31" s="15">
        <v>19.7</v>
      </c>
      <c r="AW31" s="15">
        <v>24.6</v>
      </c>
      <c r="AX31" s="15">
        <v>12.7</v>
      </c>
      <c r="AY31" s="15">
        <v>9.1</v>
      </c>
      <c r="AZ31" s="15">
        <v>3.7</v>
      </c>
      <c r="BA31" s="15">
        <v>-0.4</v>
      </c>
      <c r="BB31" s="15">
        <v>5.9</v>
      </c>
      <c r="BC31" s="15">
        <v>1.1000000000000001</v>
      </c>
      <c r="BD31" s="15">
        <v>-1.5</v>
      </c>
      <c r="BE31" s="15">
        <v>-0.8</v>
      </c>
      <c r="BF31" s="15">
        <v>3.6</v>
      </c>
      <c r="BG31" s="15">
        <v>5.4</v>
      </c>
      <c r="BH31" s="15">
        <v>1.4</v>
      </c>
      <c r="BI31" s="15">
        <v>1.4</v>
      </c>
      <c r="BJ31" s="15">
        <v>1.1000000000000001</v>
      </c>
    </row>
    <row r="32" spans="1:62" ht="15" customHeight="1" x14ac:dyDescent="0.25">
      <c r="A32" s="12" t="s">
        <v>166</v>
      </c>
      <c r="B32" s="15">
        <v>14.1</v>
      </c>
      <c r="C32" s="15">
        <v>1</v>
      </c>
      <c r="D32" s="15">
        <v>-7.8</v>
      </c>
      <c r="E32" s="15">
        <v>2.2000000000000002</v>
      </c>
      <c r="F32" s="15">
        <v>-3.3</v>
      </c>
      <c r="G32" s="15">
        <v>-3.9</v>
      </c>
      <c r="H32" s="15">
        <v>0.6</v>
      </c>
      <c r="I32" s="15">
        <v>6.6</v>
      </c>
      <c r="J32" s="15">
        <v>2.2999999999999998</v>
      </c>
      <c r="K32" s="15">
        <v>-0.6</v>
      </c>
      <c r="L32" s="15">
        <v>2.9</v>
      </c>
      <c r="M32" s="15">
        <v>-9.6</v>
      </c>
      <c r="N32" s="15">
        <v>-1</v>
      </c>
      <c r="O32" s="15">
        <v>6.6</v>
      </c>
      <c r="P32" s="15">
        <v>8.4</v>
      </c>
      <c r="Q32" s="15">
        <v>13.2</v>
      </c>
      <c r="R32" s="15">
        <v>10.8</v>
      </c>
      <c r="S32" s="15">
        <v>2.4</v>
      </c>
      <c r="T32" s="15">
        <v>3.4</v>
      </c>
      <c r="U32" s="15">
        <v>10</v>
      </c>
      <c r="V32" s="15">
        <v>3.8</v>
      </c>
      <c r="W32" s="15">
        <v>2.7</v>
      </c>
      <c r="X32" s="15">
        <v>-2.2999999999999998</v>
      </c>
      <c r="Y32" s="15">
        <v>-2.1</v>
      </c>
      <c r="Z32" s="15">
        <v>-0.2</v>
      </c>
      <c r="AA32" s="15">
        <v>6.4</v>
      </c>
      <c r="AB32" s="15"/>
      <c r="AC32" s="15">
        <v>6.9</v>
      </c>
      <c r="AD32" s="15">
        <v>8.6999999999999993</v>
      </c>
      <c r="AE32" s="15">
        <v>10.3</v>
      </c>
      <c r="AF32" s="15">
        <v>12.9</v>
      </c>
      <c r="AG32" s="15">
        <v>2.1</v>
      </c>
      <c r="AH32" s="15">
        <v>-1</v>
      </c>
      <c r="AI32" s="15">
        <v>-7.7</v>
      </c>
      <c r="AJ32" s="15">
        <v>-2</v>
      </c>
      <c r="AK32" s="15">
        <v>0.2</v>
      </c>
      <c r="AL32" s="15">
        <v>3</v>
      </c>
      <c r="AM32" s="15">
        <v>6.8</v>
      </c>
      <c r="AN32" s="15">
        <v>25.4</v>
      </c>
      <c r="AO32" s="15">
        <v>-6.7</v>
      </c>
      <c r="AP32" s="15">
        <v>-9.6</v>
      </c>
      <c r="AQ32" s="15">
        <v>-4.5</v>
      </c>
      <c r="AR32" s="15">
        <v>11</v>
      </c>
      <c r="AS32" s="15">
        <v>-2.7</v>
      </c>
      <c r="AT32" s="15">
        <v>2.2999999999999998</v>
      </c>
      <c r="AU32" s="15">
        <v>-4.5999999999999996</v>
      </c>
      <c r="AV32" s="15">
        <v>40</v>
      </c>
      <c r="AW32" s="15">
        <v>-19.100000000000001</v>
      </c>
      <c r="AX32" s="15">
        <v>5.2</v>
      </c>
      <c r="AY32" s="15">
        <v>1.2</v>
      </c>
      <c r="AZ32" s="15">
        <v>9.6999999999999993</v>
      </c>
      <c r="BA32" s="15">
        <v>-5.3</v>
      </c>
      <c r="BB32" s="15">
        <v>2</v>
      </c>
      <c r="BC32" s="15">
        <v>6.4</v>
      </c>
      <c r="BD32" s="15">
        <v>2.4</v>
      </c>
      <c r="BE32" s="15">
        <v>0.1</v>
      </c>
      <c r="BF32" s="15">
        <v>1.6</v>
      </c>
      <c r="BG32" s="15">
        <v>2.7</v>
      </c>
      <c r="BH32" s="15">
        <v>1.2</v>
      </c>
      <c r="BI32" s="15">
        <v>1.6</v>
      </c>
      <c r="BJ32" s="15">
        <v>1.3</v>
      </c>
    </row>
    <row r="33" spans="1:62" ht="15" customHeight="1" x14ac:dyDescent="0.25">
      <c r="A33" s="12" t="s">
        <v>80</v>
      </c>
      <c r="B33" s="15">
        <v>4.3</v>
      </c>
      <c r="C33" s="15">
        <v>4.5</v>
      </c>
      <c r="D33" s="15">
        <v>-9.4</v>
      </c>
      <c r="E33" s="15">
        <v>-4.7</v>
      </c>
      <c r="F33" s="15">
        <v>-1.6</v>
      </c>
      <c r="G33" s="15">
        <v>10.199999999999999</v>
      </c>
      <c r="H33" s="15">
        <v>3.4</v>
      </c>
      <c r="I33" s="15">
        <v>-7.1</v>
      </c>
      <c r="J33" s="15">
        <v>2.7</v>
      </c>
      <c r="K33" s="15">
        <v>-1.1000000000000001</v>
      </c>
      <c r="L33" s="15">
        <v>0.8</v>
      </c>
      <c r="M33" s="15">
        <v>-3.9</v>
      </c>
      <c r="N33" s="15">
        <v>-2.2000000000000002</v>
      </c>
      <c r="O33" s="15">
        <v>-1.3</v>
      </c>
      <c r="P33" s="15">
        <v>5.9</v>
      </c>
      <c r="Q33" s="15">
        <v>-1.6</v>
      </c>
      <c r="R33" s="15">
        <v>-4.5999999999999996</v>
      </c>
      <c r="S33" s="15">
        <v>2.7</v>
      </c>
      <c r="T33" s="15">
        <v>5.0999999999999996</v>
      </c>
      <c r="U33" s="15">
        <v>0.1</v>
      </c>
      <c r="V33" s="15">
        <v>7.4</v>
      </c>
      <c r="W33" s="15">
        <v>2</v>
      </c>
      <c r="X33" s="15">
        <v>6</v>
      </c>
      <c r="Y33" s="15">
        <v>-1.8</v>
      </c>
      <c r="Z33" s="15">
        <v>2.6</v>
      </c>
      <c r="AA33" s="15">
        <v>0.7</v>
      </c>
      <c r="AB33" s="15"/>
      <c r="AC33" s="15">
        <v>9.9</v>
      </c>
      <c r="AD33" s="15">
        <v>-1.7</v>
      </c>
      <c r="AE33" s="15">
        <v>2.7</v>
      </c>
      <c r="AF33" s="15">
        <v>10.4</v>
      </c>
      <c r="AG33" s="15">
        <v>5.0999999999999996</v>
      </c>
      <c r="AH33" s="15">
        <v>6.8</v>
      </c>
      <c r="AI33" s="15">
        <v>10.1</v>
      </c>
      <c r="AJ33" s="15">
        <v>1.9</v>
      </c>
      <c r="AK33" s="15">
        <v>-6.1</v>
      </c>
      <c r="AL33" s="15">
        <v>0.8</v>
      </c>
      <c r="AM33" s="15">
        <v>8.9</v>
      </c>
      <c r="AN33" s="15">
        <v>0.8</v>
      </c>
      <c r="AO33" s="15">
        <v>3.7</v>
      </c>
      <c r="AP33" s="15">
        <v>4</v>
      </c>
      <c r="AQ33" s="15">
        <v>-3.2</v>
      </c>
      <c r="AR33" s="15">
        <v>1.2</v>
      </c>
      <c r="AS33" s="15">
        <v>-9.6999999999999993</v>
      </c>
      <c r="AT33" s="15">
        <v>-3.2</v>
      </c>
      <c r="AU33" s="15">
        <v>-3.2</v>
      </c>
      <c r="AV33" s="15">
        <v>4.4000000000000004</v>
      </c>
      <c r="AW33" s="15">
        <v>-1.1000000000000001</v>
      </c>
      <c r="AX33" s="15">
        <v>0.7</v>
      </c>
      <c r="AY33" s="15">
        <v>1.6</v>
      </c>
      <c r="AZ33" s="15">
        <v>4.5999999999999996</v>
      </c>
      <c r="BA33" s="15">
        <v>4.3</v>
      </c>
      <c r="BB33" s="15">
        <v>-1.3</v>
      </c>
      <c r="BC33" s="15">
        <v>-3</v>
      </c>
      <c r="BD33" s="15">
        <v>2</v>
      </c>
      <c r="BE33" s="15">
        <v>-1.3</v>
      </c>
      <c r="BF33" s="15">
        <v>3.2</v>
      </c>
      <c r="BG33" s="15">
        <v>6.3</v>
      </c>
      <c r="BH33" s="15">
        <v>5.8</v>
      </c>
      <c r="BI33" s="15">
        <v>6.9</v>
      </c>
      <c r="BJ33" s="15">
        <v>4.8</v>
      </c>
    </row>
    <row r="34" spans="1:62" ht="15" customHeight="1" x14ac:dyDescent="0.25">
      <c r="A34" s="3"/>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row>
    <row r="35" spans="1:62" ht="15" customHeight="1" x14ac:dyDescent="0.25">
      <c r="A35" s="12" t="s">
        <v>63</v>
      </c>
      <c r="B35" s="15">
        <v>-0.6</v>
      </c>
      <c r="C35" s="15">
        <v>-0.7</v>
      </c>
      <c r="D35" s="15">
        <v>-0.6</v>
      </c>
      <c r="E35" s="15">
        <v>0.5</v>
      </c>
      <c r="F35" s="15">
        <v>1.5</v>
      </c>
      <c r="G35" s="15">
        <v>-1.3</v>
      </c>
      <c r="H35" s="15">
        <v>0.3</v>
      </c>
      <c r="I35" s="15">
        <v>-0.3</v>
      </c>
      <c r="J35" s="15">
        <v>0</v>
      </c>
      <c r="K35" s="15">
        <v>0.1</v>
      </c>
      <c r="L35" s="15">
        <v>0.3</v>
      </c>
      <c r="M35" s="15">
        <v>-1.2</v>
      </c>
      <c r="N35" s="15">
        <v>-0.1</v>
      </c>
      <c r="O35" s="15">
        <v>0.5</v>
      </c>
      <c r="P35" s="15">
        <v>0.4</v>
      </c>
      <c r="Q35" s="15">
        <v>0.1</v>
      </c>
      <c r="R35" s="15">
        <v>0.8</v>
      </c>
      <c r="S35" s="15">
        <v>-1.2</v>
      </c>
      <c r="T35" s="15">
        <v>0.1</v>
      </c>
      <c r="U35" s="15">
        <v>1</v>
      </c>
      <c r="V35" s="15">
        <v>-0.1</v>
      </c>
      <c r="W35" s="15">
        <v>-0.1</v>
      </c>
      <c r="X35" s="15">
        <v>0.1</v>
      </c>
      <c r="Y35" s="15">
        <v>-1.2</v>
      </c>
      <c r="Z35" s="15">
        <v>0.8</v>
      </c>
      <c r="AA35" s="15">
        <v>0.1</v>
      </c>
      <c r="AB35" s="15"/>
      <c r="AC35" s="15">
        <v>0.3</v>
      </c>
      <c r="AD35" s="15">
        <v>0.2</v>
      </c>
      <c r="AE35" s="15">
        <v>0.1</v>
      </c>
      <c r="AF35" s="15">
        <v>-0.8</v>
      </c>
      <c r="AG35" s="15">
        <v>-0.1</v>
      </c>
      <c r="AH35" s="15">
        <v>0.6</v>
      </c>
      <c r="AI35" s="15">
        <v>-0.5</v>
      </c>
      <c r="AJ35" s="15">
        <v>-0.1</v>
      </c>
      <c r="AK35" s="15">
        <v>0.2</v>
      </c>
      <c r="AL35" s="15">
        <v>0</v>
      </c>
      <c r="AM35" s="15">
        <v>-0.1</v>
      </c>
      <c r="AN35" s="15">
        <v>0.1</v>
      </c>
      <c r="AO35" s="15">
        <v>0.2</v>
      </c>
      <c r="AP35" s="15">
        <v>-0.8</v>
      </c>
      <c r="AQ35" s="15">
        <v>1.1000000000000001</v>
      </c>
      <c r="AR35" s="15">
        <v>-0.5</v>
      </c>
      <c r="AS35" s="15">
        <v>0</v>
      </c>
      <c r="AT35" s="15">
        <v>0.2</v>
      </c>
      <c r="AU35" s="15">
        <v>0.2</v>
      </c>
      <c r="AV35" s="15">
        <v>0.1</v>
      </c>
      <c r="AW35" s="15">
        <v>0.1</v>
      </c>
      <c r="AX35" s="15">
        <v>0</v>
      </c>
      <c r="AY35" s="15">
        <v>0.1</v>
      </c>
      <c r="AZ35" s="15">
        <v>0.4</v>
      </c>
      <c r="BA35" s="15">
        <v>-0.9</v>
      </c>
      <c r="BB35" s="15">
        <v>1.7</v>
      </c>
      <c r="BC35" s="15">
        <v>0.5</v>
      </c>
      <c r="BD35" s="15">
        <v>-2.2999999999999998</v>
      </c>
      <c r="BE35" s="15">
        <v>-0.4</v>
      </c>
      <c r="BF35" s="15">
        <v>0.2</v>
      </c>
      <c r="BG35" s="15">
        <v>0.2</v>
      </c>
      <c r="BH35" s="15">
        <v>0.3</v>
      </c>
      <c r="BI35" s="15">
        <v>0</v>
      </c>
      <c r="BJ35" s="15">
        <v>0</v>
      </c>
    </row>
    <row r="36" spans="1:62" ht="15" customHeight="1" x14ac:dyDescent="0.25">
      <c r="A36" s="12"/>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row>
    <row r="37" spans="1:62" ht="15" customHeight="1" x14ac:dyDescent="0.25">
      <c r="A37" s="12" t="s">
        <v>64</v>
      </c>
      <c r="B37" s="15">
        <v>6.4</v>
      </c>
      <c r="C37" s="15">
        <v>2.5</v>
      </c>
      <c r="D37" s="15">
        <v>0.7</v>
      </c>
      <c r="E37" s="15">
        <v>3.8</v>
      </c>
      <c r="F37" s="15">
        <v>2.4</v>
      </c>
      <c r="G37" s="15">
        <v>0.6</v>
      </c>
      <c r="H37" s="15">
        <v>3.8</v>
      </c>
      <c r="I37" s="15">
        <v>3.9</v>
      </c>
      <c r="J37" s="15">
        <v>3.2</v>
      </c>
      <c r="K37" s="15">
        <v>1.5</v>
      </c>
      <c r="L37" s="15">
        <v>2</v>
      </c>
      <c r="M37" s="15">
        <v>-3.7</v>
      </c>
      <c r="N37" s="15">
        <v>-0.7</v>
      </c>
      <c r="O37" s="15">
        <v>2.2999999999999998</v>
      </c>
      <c r="P37" s="15">
        <v>2.2000000000000002</v>
      </c>
      <c r="Q37" s="15">
        <v>3.3</v>
      </c>
      <c r="R37" s="15">
        <v>4.0999999999999996</v>
      </c>
      <c r="S37" s="15">
        <v>1.1000000000000001</v>
      </c>
      <c r="T37" s="15">
        <v>2.5</v>
      </c>
      <c r="U37" s="15">
        <v>4.5999999999999996</v>
      </c>
      <c r="V37" s="15">
        <v>2.9</v>
      </c>
      <c r="W37" s="15">
        <v>2.2999999999999998</v>
      </c>
      <c r="X37" s="15">
        <v>1.4</v>
      </c>
      <c r="Y37" s="15">
        <v>-0.5</v>
      </c>
      <c r="Z37" s="15">
        <v>3</v>
      </c>
      <c r="AA37" s="15">
        <v>2.9</v>
      </c>
      <c r="AB37" s="15"/>
      <c r="AC37" s="15">
        <v>4</v>
      </c>
      <c r="AD37" s="15">
        <v>4.5</v>
      </c>
      <c r="AE37" s="15">
        <v>5.5</v>
      </c>
      <c r="AF37" s="15">
        <v>5.2</v>
      </c>
      <c r="AG37" s="15">
        <v>3.2</v>
      </c>
      <c r="AH37" s="15">
        <v>3.1</v>
      </c>
      <c r="AI37" s="15">
        <v>0.1</v>
      </c>
      <c r="AJ37" s="15">
        <v>0.2</v>
      </c>
      <c r="AK37" s="15">
        <v>0.6</v>
      </c>
      <c r="AL37" s="15">
        <v>1.6</v>
      </c>
      <c r="AM37" s="15">
        <v>3.4</v>
      </c>
      <c r="AN37" s="15">
        <v>5.2</v>
      </c>
      <c r="AO37" s="15">
        <v>0.6</v>
      </c>
      <c r="AP37" s="15">
        <v>-2.6</v>
      </c>
      <c r="AQ37" s="15">
        <v>-0.1</v>
      </c>
      <c r="AR37" s="15">
        <v>0.7</v>
      </c>
      <c r="AS37" s="15">
        <v>-2</v>
      </c>
      <c r="AT37" s="15">
        <v>-0.5</v>
      </c>
      <c r="AU37" s="15">
        <v>0.3</v>
      </c>
      <c r="AV37" s="15">
        <v>6.9</v>
      </c>
      <c r="AW37" s="15">
        <v>-1</v>
      </c>
      <c r="AX37" s="15">
        <v>2.8</v>
      </c>
      <c r="AY37" s="15">
        <v>2.4</v>
      </c>
      <c r="AZ37" s="15">
        <v>3.3</v>
      </c>
      <c r="BA37" s="15">
        <v>-4.0999999999999996</v>
      </c>
      <c r="BB37" s="15">
        <v>6</v>
      </c>
      <c r="BC37" s="15">
        <v>5</v>
      </c>
      <c r="BD37" s="15">
        <v>-1.1000000000000001</v>
      </c>
      <c r="BE37" s="15">
        <v>0.8</v>
      </c>
      <c r="BF37" s="15">
        <v>2.5</v>
      </c>
      <c r="BG37" s="15">
        <v>2.6</v>
      </c>
      <c r="BH37" s="15">
        <v>1.9</v>
      </c>
      <c r="BI37" s="15">
        <v>1.4</v>
      </c>
      <c r="BJ37" s="15">
        <v>1.4</v>
      </c>
    </row>
    <row r="38" spans="1:62" ht="15" customHeight="1" x14ac:dyDescent="0.25">
      <c r="A38" s="3"/>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row>
    <row r="39" spans="1:62" ht="15" customHeight="1" x14ac:dyDescent="0.25">
      <c r="A39" s="12" t="s">
        <v>65</v>
      </c>
      <c r="B39" s="15">
        <v>13.1</v>
      </c>
      <c r="C39" s="15">
        <v>9.1999999999999993</v>
      </c>
      <c r="D39" s="15">
        <v>9.6999999999999993</v>
      </c>
      <c r="E39" s="15">
        <v>12</v>
      </c>
      <c r="F39" s="15">
        <v>2.7</v>
      </c>
      <c r="G39" s="15">
        <v>-3.8</v>
      </c>
      <c r="H39" s="15">
        <v>9.6999999999999993</v>
      </c>
      <c r="I39" s="15">
        <v>-1</v>
      </c>
      <c r="J39" s="15">
        <v>2.5</v>
      </c>
      <c r="K39" s="15">
        <v>8.1999999999999993</v>
      </c>
      <c r="L39" s="15">
        <v>0.9</v>
      </c>
      <c r="M39" s="15">
        <v>2.8</v>
      </c>
      <c r="N39" s="15">
        <v>-1.8</v>
      </c>
      <c r="O39" s="15">
        <v>3.3</v>
      </c>
      <c r="P39" s="15">
        <v>7.9</v>
      </c>
      <c r="Q39" s="15">
        <v>3.9</v>
      </c>
      <c r="R39" s="15">
        <v>1.6</v>
      </c>
      <c r="S39" s="15">
        <v>4.9000000000000004</v>
      </c>
      <c r="T39" s="15">
        <v>8.3000000000000007</v>
      </c>
      <c r="U39" s="15">
        <v>8.6999999999999993</v>
      </c>
      <c r="V39" s="15">
        <v>5.9</v>
      </c>
      <c r="W39" s="15">
        <v>7</v>
      </c>
      <c r="X39" s="15">
        <v>3.6</v>
      </c>
      <c r="Y39" s="15">
        <v>4.2</v>
      </c>
      <c r="Z39" s="15">
        <v>8.6999999999999993</v>
      </c>
      <c r="AA39" s="15">
        <v>9.9</v>
      </c>
      <c r="AB39" s="15"/>
      <c r="AC39" s="15">
        <v>4.0999999999999996</v>
      </c>
      <c r="AD39" s="15">
        <v>9.6</v>
      </c>
      <c r="AE39" s="15">
        <v>6.6</v>
      </c>
      <c r="AF39" s="15">
        <v>9</v>
      </c>
      <c r="AG39" s="15">
        <v>12.1</v>
      </c>
      <c r="AH39" s="15">
        <v>1.5</v>
      </c>
      <c r="AI39" s="15">
        <v>0.5</v>
      </c>
      <c r="AJ39" s="15">
        <v>1.8</v>
      </c>
      <c r="AK39" s="15">
        <v>8.1999999999999993</v>
      </c>
      <c r="AL39" s="15">
        <v>5.7</v>
      </c>
      <c r="AM39" s="15">
        <v>7.2</v>
      </c>
      <c r="AN39" s="15">
        <v>5.4</v>
      </c>
      <c r="AO39" s="15">
        <v>1.7</v>
      </c>
      <c r="AP39" s="15">
        <v>-8.6999999999999993</v>
      </c>
      <c r="AQ39" s="15">
        <v>9.6999999999999993</v>
      </c>
      <c r="AR39" s="15">
        <v>5.7</v>
      </c>
      <c r="AS39" s="15">
        <v>3.7</v>
      </c>
      <c r="AT39" s="15">
        <v>3</v>
      </c>
      <c r="AU39" s="15">
        <v>5.0999999999999996</v>
      </c>
      <c r="AV39" s="15">
        <v>8.4</v>
      </c>
      <c r="AW39" s="15">
        <v>2</v>
      </c>
      <c r="AX39" s="15">
        <v>6.9</v>
      </c>
      <c r="AY39" s="15">
        <v>4.9000000000000004</v>
      </c>
      <c r="AZ39" s="15">
        <v>2.8</v>
      </c>
      <c r="BA39" s="15">
        <v>-3.8</v>
      </c>
      <c r="BB39" s="15">
        <v>6.9</v>
      </c>
      <c r="BC39" s="15">
        <v>4.4000000000000004</v>
      </c>
      <c r="BD39" s="15">
        <v>-0.5</v>
      </c>
      <c r="BE39" s="15">
        <v>0.1</v>
      </c>
      <c r="BF39" s="15">
        <v>2</v>
      </c>
      <c r="BG39" s="15">
        <v>1.8</v>
      </c>
      <c r="BH39" s="15">
        <v>1.7</v>
      </c>
      <c r="BI39" s="15">
        <v>1.7</v>
      </c>
      <c r="BJ39" s="15">
        <v>1.7</v>
      </c>
    </row>
    <row r="40" spans="1:62" ht="15" customHeight="1" x14ac:dyDescent="0.25">
      <c r="A40" s="3"/>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row>
    <row r="41" spans="1:62" ht="15" customHeight="1" x14ac:dyDescent="0.25">
      <c r="A41" s="12" t="s">
        <v>66</v>
      </c>
      <c r="B41" s="15">
        <v>8.3000000000000007</v>
      </c>
      <c r="C41" s="15">
        <v>4.4000000000000004</v>
      </c>
      <c r="D41" s="15">
        <v>3.4</v>
      </c>
      <c r="E41" s="15">
        <v>6.3</v>
      </c>
      <c r="F41" s="15">
        <v>2.5</v>
      </c>
      <c r="G41" s="15">
        <v>-0.9</v>
      </c>
      <c r="H41" s="15">
        <v>5.7</v>
      </c>
      <c r="I41" s="15">
        <v>2.2999999999999998</v>
      </c>
      <c r="J41" s="15">
        <v>3</v>
      </c>
      <c r="K41" s="15">
        <v>3.5</v>
      </c>
      <c r="L41" s="15">
        <v>1.6</v>
      </c>
      <c r="M41" s="15">
        <v>-1.5</v>
      </c>
      <c r="N41" s="15">
        <v>-1.1000000000000001</v>
      </c>
      <c r="O41" s="15">
        <v>2.6</v>
      </c>
      <c r="P41" s="15">
        <v>4.2</v>
      </c>
      <c r="Q41" s="15">
        <v>3.6</v>
      </c>
      <c r="R41" s="15">
        <v>3.1</v>
      </c>
      <c r="S41" s="15">
        <v>2.4</v>
      </c>
      <c r="T41" s="15">
        <v>4.5</v>
      </c>
      <c r="U41" s="15">
        <v>6.1</v>
      </c>
      <c r="V41" s="15">
        <v>4</v>
      </c>
      <c r="W41" s="15">
        <v>4</v>
      </c>
      <c r="X41" s="15">
        <v>2.2000000000000002</v>
      </c>
      <c r="Y41" s="15">
        <v>1.2</v>
      </c>
      <c r="Z41" s="15">
        <v>5</v>
      </c>
      <c r="AA41" s="15">
        <v>5.5</v>
      </c>
      <c r="AB41" s="15"/>
      <c r="AC41" s="15">
        <v>4</v>
      </c>
      <c r="AD41" s="15">
        <v>6.5</v>
      </c>
      <c r="AE41" s="15">
        <v>5.9</v>
      </c>
      <c r="AF41" s="15">
        <v>6.7</v>
      </c>
      <c r="AG41" s="15">
        <v>6.7</v>
      </c>
      <c r="AH41" s="15">
        <v>2.4</v>
      </c>
      <c r="AI41" s="15">
        <v>0.3</v>
      </c>
      <c r="AJ41" s="15">
        <v>0.8</v>
      </c>
      <c r="AK41" s="15">
        <v>3.5</v>
      </c>
      <c r="AL41" s="15">
        <v>3.2</v>
      </c>
      <c r="AM41" s="15">
        <v>5</v>
      </c>
      <c r="AN41" s="15">
        <v>5.3</v>
      </c>
      <c r="AO41" s="15">
        <v>1.1000000000000001</v>
      </c>
      <c r="AP41" s="15">
        <v>-5.2</v>
      </c>
      <c r="AQ41" s="15">
        <v>3.8</v>
      </c>
      <c r="AR41" s="15">
        <v>2.9</v>
      </c>
      <c r="AS41" s="15">
        <v>0.6</v>
      </c>
      <c r="AT41" s="15">
        <v>1.2</v>
      </c>
      <c r="AU41" s="15">
        <v>2.6</v>
      </c>
      <c r="AV41" s="15">
        <v>7.6</v>
      </c>
      <c r="AW41" s="15">
        <v>0.4</v>
      </c>
      <c r="AX41" s="15">
        <v>4.8</v>
      </c>
      <c r="AY41" s="15">
        <v>3.6</v>
      </c>
      <c r="AZ41" s="15">
        <v>3</v>
      </c>
      <c r="BA41" s="15">
        <v>-4</v>
      </c>
      <c r="BB41" s="15">
        <v>6.4</v>
      </c>
      <c r="BC41" s="15">
        <v>4.7</v>
      </c>
      <c r="BD41" s="15">
        <v>-0.8</v>
      </c>
      <c r="BE41" s="15">
        <v>0.4</v>
      </c>
      <c r="BF41" s="15">
        <v>2.2999999999999998</v>
      </c>
      <c r="BG41" s="15">
        <v>2.2000000000000002</v>
      </c>
      <c r="BH41" s="15">
        <v>1.8</v>
      </c>
      <c r="BI41" s="15">
        <v>1.6</v>
      </c>
      <c r="BJ41" s="15">
        <v>1.6</v>
      </c>
    </row>
    <row r="42" spans="1:62" ht="15" customHeight="1" x14ac:dyDescent="0.25">
      <c r="A42" s="12"/>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row>
    <row r="43" spans="1:62" ht="15" customHeight="1" x14ac:dyDescent="0.25">
      <c r="A43" s="12" t="s">
        <v>78</v>
      </c>
      <c r="B43" s="15">
        <v>5.2</v>
      </c>
      <c r="C43" s="15">
        <v>5.8</v>
      </c>
      <c r="D43" s="15">
        <v>1</v>
      </c>
      <c r="E43" s="15">
        <v>1.1000000000000001</v>
      </c>
      <c r="F43" s="15">
        <v>3.3</v>
      </c>
      <c r="G43" s="15">
        <v>5.6</v>
      </c>
      <c r="H43" s="15">
        <v>3.4</v>
      </c>
      <c r="I43" s="15">
        <v>2.2999999999999998</v>
      </c>
      <c r="J43" s="15">
        <v>2.9</v>
      </c>
      <c r="K43" s="15">
        <v>2.6</v>
      </c>
      <c r="L43" s="15">
        <v>2.2999999999999998</v>
      </c>
      <c r="M43" s="15">
        <v>1.5</v>
      </c>
      <c r="N43" s="15">
        <v>0.8</v>
      </c>
      <c r="O43" s="15">
        <v>1.6</v>
      </c>
      <c r="P43" s="15">
        <v>1</v>
      </c>
      <c r="Q43" s="15">
        <v>3.1</v>
      </c>
      <c r="R43" s="15">
        <v>0.5</v>
      </c>
      <c r="S43" s="15">
        <v>3.2</v>
      </c>
      <c r="T43" s="15">
        <v>1.7</v>
      </c>
      <c r="U43" s="15">
        <v>1.2</v>
      </c>
      <c r="V43" s="15">
        <v>2.7</v>
      </c>
      <c r="W43" s="15">
        <v>2.2999999999999998</v>
      </c>
      <c r="X43" s="15">
        <v>2.9</v>
      </c>
      <c r="Y43" s="15">
        <v>2.1</v>
      </c>
      <c r="Z43" s="15">
        <v>2.7</v>
      </c>
      <c r="AA43" s="15">
        <v>2</v>
      </c>
      <c r="AB43" s="15"/>
      <c r="AC43" s="15">
        <v>0.2</v>
      </c>
      <c r="AD43" s="15">
        <v>2.1</v>
      </c>
      <c r="AE43" s="15">
        <v>3.5</v>
      </c>
      <c r="AF43" s="15">
        <v>3.6</v>
      </c>
      <c r="AG43" s="15">
        <v>3.8</v>
      </c>
      <c r="AH43" s="15">
        <v>4.5999999999999996</v>
      </c>
      <c r="AI43" s="15">
        <v>5.3</v>
      </c>
      <c r="AJ43" s="15">
        <v>2.7</v>
      </c>
      <c r="AK43" s="15">
        <v>-1.1000000000000001</v>
      </c>
      <c r="AL43" s="15">
        <v>1.2</v>
      </c>
      <c r="AM43" s="15">
        <v>8.4</v>
      </c>
      <c r="AN43" s="15">
        <v>2.9</v>
      </c>
      <c r="AO43" s="15">
        <v>3.1</v>
      </c>
      <c r="AP43" s="15">
        <v>4.7</v>
      </c>
      <c r="AQ43" s="15">
        <v>0.4</v>
      </c>
      <c r="AR43" s="15">
        <v>-0.1</v>
      </c>
      <c r="AS43" s="15">
        <v>-2.2999999999999998</v>
      </c>
      <c r="AT43" s="15">
        <v>-0.5</v>
      </c>
      <c r="AU43" s="15">
        <v>0.3</v>
      </c>
      <c r="AV43" s="15">
        <v>0.4</v>
      </c>
      <c r="AW43" s="15">
        <v>1</v>
      </c>
      <c r="AX43" s="15">
        <v>1.2</v>
      </c>
      <c r="AY43" s="15">
        <v>1.7</v>
      </c>
      <c r="AZ43" s="15">
        <v>3</v>
      </c>
      <c r="BA43" s="15">
        <v>1.9</v>
      </c>
      <c r="BB43" s="15">
        <v>3.9</v>
      </c>
      <c r="BC43" s="15">
        <v>0.8</v>
      </c>
      <c r="BD43" s="15">
        <v>2.8</v>
      </c>
      <c r="BE43" s="15">
        <v>2.6</v>
      </c>
      <c r="BF43" s="15">
        <v>2</v>
      </c>
      <c r="BG43" s="15">
        <v>1.8</v>
      </c>
      <c r="BH43" s="15">
        <v>2.2999999999999998</v>
      </c>
      <c r="BI43" s="15">
        <v>1.5</v>
      </c>
      <c r="BJ43" s="15">
        <v>2.2999999999999998</v>
      </c>
    </row>
    <row r="44" spans="1:62" ht="15" customHeight="1" x14ac:dyDescent="0.25">
      <c r="A44" s="3"/>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row>
    <row r="45" spans="1:62" ht="15" customHeight="1" x14ac:dyDescent="0.25">
      <c r="A45" s="20" t="s">
        <v>76</v>
      </c>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row>
    <row r="46" spans="1:62" ht="15" customHeight="1" x14ac:dyDescent="0.25">
      <c r="A46" s="27" t="s">
        <v>77</v>
      </c>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row>
    <row r="47" spans="1:62" ht="15" customHeight="1" x14ac:dyDescent="0.25">
      <c r="A47" s="12" t="s">
        <v>45</v>
      </c>
      <c r="B47" s="15">
        <v>12.5</v>
      </c>
      <c r="C47" s="15">
        <v>15.5</v>
      </c>
      <c r="D47" s="15">
        <v>13.6</v>
      </c>
      <c r="E47" s="15">
        <v>16.600000000000001</v>
      </c>
      <c r="F47" s="15">
        <v>19.399999999999999</v>
      </c>
      <c r="G47" s="15">
        <v>17.3</v>
      </c>
      <c r="H47" s="15">
        <v>8.9</v>
      </c>
      <c r="I47" s="15">
        <v>9.1999999999999993</v>
      </c>
      <c r="J47" s="15">
        <v>9.5</v>
      </c>
      <c r="K47" s="15">
        <v>6.5</v>
      </c>
      <c r="L47" s="15">
        <v>4.8</v>
      </c>
      <c r="M47" s="15">
        <v>2</v>
      </c>
      <c r="N47" s="15">
        <v>5.4</v>
      </c>
      <c r="O47" s="15">
        <v>4.3</v>
      </c>
      <c r="P47" s="15">
        <v>0.3</v>
      </c>
      <c r="Q47" s="15">
        <v>3.2</v>
      </c>
      <c r="R47" s="15">
        <v>2.7</v>
      </c>
      <c r="S47" s="15">
        <v>2</v>
      </c>
      <c r="T47" s="15">
        <v>0.5</v>
      </c>
      <c r="U47" s="15">
        <v>0.6</v>
      </c>
      <c r="V47" s="15">
        <v>3.3</v>
      </c>
      <c r="W47" s="15">
        <v>5.4</v>
      </c>
      <c r="X47" s="15">
        <v>3.8</v>
      </c>
      <c r="Y47" s="15">
        <v>3.9</v>
      </c>
      <c r="Z47" s="15">
        <v>2.4</v>
      </c>
      <c r="AA47" s="15">
        <v>1.8</v>
      </c>
      <c r="AB47" s="15"/>
      <c r="AC47" s="15">
        <v>0.9</v>
      </c>
      <c r="AD47" s="15">
        <v>3</v>
      </c>
      <c r="AE47" s="15">
        <v>3.9</v>
      </c>
      <c r="AF47" s="15">
        <v>4.2</v>
      </c>
      <c r="AG47" s="15">
        <v>6.6</v>
      </c>
      <c r="AH47" s="15">
        <v>3.3</v>
      </c>
      <c r="AI47" s="15">
        <v>5.2</v>
      </c>
      <c r="AJ47" s="15">
        <v>3.7</v>
      </c>
      <c r="AK47" s="15">
        <v>1.7</v>
      </c>
      <c r="AL47" s="15">
        <v>2.6</v>
      </c>
      <c r="AM47" s="15">
        <v>2</v>
      </c>
      <c r="AN47" s="15">
        <v>3.1</v>
      </c>
      <c r="AO47" s="15">
        <v>3.8</v>
      </c>
      <c r="AP47" s="15">
        <v>3.2</v>
      </c>
      <c r="AQ47" s="15">
        <v>1</v>
      </c>
      <c r="AR47" s="15">
        <v>1.8</v>
      </c>
      <c r="AS47" s="15">
        <v>2.7</v>
      </c>
      <c r="AT47" s="15">
        <v>1.5</v>
      </c>
      <c r="AU47" s="15">
        <v>1</v>
      </c>
      <c r="AV47" s="15">
        <v>0.3</v>
      </c>
      <c r="AW47" s="15">
        <v>1.2</v>
      </c>
      <c r="AX47" s="15">
        <v>1</v>
      </c>
      <c r="AY47" s="15">
        <v>2.2999999999999998</v>
      </c>
      <c r="AZ47" s="15">
        <v>2.8</v>
      </c>
      <c r="BA47" s="15">
        <v>7.3</v>
      </c>
      <c r="BB47" s="15">
        <v>0.1</v>
      </c>
      <c r="BC47" s="15">
        <v>3.7</v>
      </c>
      <c r="BD47" s="15">
        <v>6.6</v>
      </c>
      <c r="BE47" s="15">
        <v>6.6</v>
      </c>
      <c r="BF47" s="15">
        <v>5</v>
      </c>
      <c r="BG47" s="15">
        <v>4.0999999999999996</v>
      </c>
      <c r="BH47" s="15">
        <v>4.0999999999999996</v>
      </c>
      <c r="BI47" s="15">
        <v>3.8</v>
      </c>
      <c r="BJ47" s="15">
        <v>3.6</v>
      </c>
    </row>
    <row r="48" spans="1:62" ht="15" customHeight="1" x14ac:dyDescent="0.25">
      <c r="A48" s="3" t="s">
        <v>46</v>
      </c>
      <c r="B48" s="15">
        <v>13.8</v>
      </c>
      <c r="C48" s="15">
        <v>16.3</v>
      </c>
      <c r="D48" s="15">
        <v>14.3</v>
      </c>
      <c r="E48" s="15">
        <v>18</v>
      </c>
      <c r="F48" s="15">
        <v>19.899999999999999</v>
      </c>
      <c r="G48" s="15">
        <v>17.2</v>
      </c>
      <c r="H48" s="15">
        <v>9.4</v>
      </c>
      <c r="I48" s="15">
        <v>9.5</v>
      </c>
      <c r="J48" s="15">
        <v>9.9</v>
      </c>
      <c r="K48" s="15">
        <v>7</v>
      </c>
      <c r="L48" s="15">
        <v>5</v>
      </c>
      <c r="M48" s="15">
        <v>2.7</v>
      </c>
      <c r="N48" s="15">
        <v>6.2</v>
      </c>
      <c r="O48" s="15">
        <v>4.9000000000000004</v>
      </c>
      <c r="P48" s="15">
        <v>0.4</v>
      </c>
      <c r="Q48" s="15">
        <v>3.9</v>
      </c>
      <c r="R48" s="15">
        <v>3.1</v>
      </c>
      <c r="S48" s="15">
        <v>2.1</v>
      </c>
      <c r="T48" s="15">
        <v>0.7</v>
      </c>
      <c r="U48" s="15">
        <v>0.6</v>
      </c>
      <c r="V48" s="15">
        <v>3.4</v>
      </c>
      <c r="W48" s="15">
        <v>5.3</v>
      </c>
      <c r="X48" s="15">
        <v>3.5</v>
      </c>
      <c r="Y48" s="15">
        <v>3.4</v>
      </c>
      <c r="Z48" s="15">
        <v>2.2999999999999998</v>
      </c>
      <c r="AA48" s="15">
        <v>1.7</v>
      </c>
      <c r="AB48" s="15"/>
      <c r="AC48" s="15">
        <v>0.8</v>
      </c>
      <c r="AD48" s="15">
        <v>2.8</v>
      </c>
      <c r="AE48" s="15">
        <v>3.8</v>
      </c>
      <c r="AF48" s="15">
        <v>4.2</v>
      </c>
      <c r="AG48" s="15">
        <v>7</v>
      </c>
      <c r="AH48" s="15">
        <v>3</v>
      </c>
      <c r="AI48" s="15">
        <v>5.4</v>
      </c>
      <c r="AJ48" s="15">
        <v>3.9</v>
      </c>
      <c r="AK48" s="15">
        <v>1.3</v>
      </c>
      <c r="AL48" s="15">
        <v>2.2999999999999998</v>
      </c>
      <c r="AM48" s="15">
        <v>1.7</v>
      </c>
      <c r="AN48" s="15">
        <v>3.1</v>
      </c>
      <c r="AO48" s="15">
        <v>3.9</v>
      </c>
      <c r="AP48" s="15">
        <v>3.1</v>
      </c>
      <c r="AQ48" s="15">
        <v>0.8</v>
      </c>
      <c r="AR48" s="15">
        <v>1.7</v>
      </c>
      <c r="AS48" s="15">
        <v>2.7</v>
      </c>
      <c r="AT48" s="15">
        <v>1.6</v>
      </c>
      <c r="AU48" s="15">
        <v>1.1000000000000001</v>
      </c>
      <c r="AV48" s="15">
        <v>0</v>
      </c>
      <c r="AW48" s="15">
        <v>1</v>
      </c>
      <c r="AX48" s="15">
        <v>0.6</v>
      </c>
      <c r="AY48" s="15">
        <v>2.1</v>
      </c>
      <c r="AZ48" s="15">
        <v>2.8</v>
      </c>
      <c r="BA48" s="15">
        <v>7.9</v>
      </c>
      <c r="BB48" s="15">
        <v>0</v>
      </c>
      <c r="BC48" s="15">
        <v>3.1</v>
      </c>
      <c r="BD48" s="15">
        <v>6.7</v>
      </c>
      <c r="BE48" s="15">
        <v>6.8</v>
      </c>
      <c r="BF48" s="15">
        <v>4.8</v>
      </c>
      <c r="BG48" s="15">
        <v>4.5999999999999996</v>
      </c>
      <c r="BH48" s="15">
        <v>3.9</v>
      </c>
      <c r="BI48" s="15">
        <v>3.7</v>
      </c>
      <c r="BJ48" s="15">
        <v>3.4</v>
      </c>
    </row>
    <row r="49" spans="1:62" ht="15" customHeight="1" x14ac:dyDescent="0.25">
      <c r="A49" s="3" t="s">
        <v>47</v>
      </c>
      <c r="B49" s="15">
        <v>8.1999999999999993</v>
      </c>
      <c r="C49" s="15">
        <v>12.7</v>
      </c>
      <c r="D49" s="15">
        <v>11.2</v>
      </c>
      <c r="E49" s="15">
        <v>12</v>
      </c>
      <c r="F49" s="15">
        <v>17.899999999999999</v>
      </c>
      <c r="G49" s="15">
        <v>17.399999999999999</v>
      </c>
      <c r="H49" s="15">
        <v>7.5</v>
      </c>
      <c r="I49" s="15">
        <v>8.3000000000000007</v>
      </c>
      <c r="J49" s="15">
        <v>8.5</v>
      </c>
      <c r="K49" s="15">
        <v>4.8</v>
      </c>
      <c r="L49" s="15">
        <v>4.2</v>
      </c>
      <c r="M49" s="15">
        <v>-0.1</v>
      </c>
      <c r="N49" s="15">
        <v>2.9</v>
      </c>
      <c r="O49" s="15">
        <v>2.4</v>
      </c>
      <c r="P49" s="15">
        <v>-0.3</v>
      </c>
      <c r="Q49" s="15">
        <v>0.9</v>
      </c>
      <c r="R49" s="15">
        <v>1.3</v>
      </c>
      <c r="S49" s="15">
        <v>1.3</v>
      </c>
      <c r="T49" s="15">
        <v>0</v>
      </c>
      <c r="U49" s="15">
        <v>0.3</v>
      </c>
      <c r="V49" s="15">
        <v>2.8</v>
      </c>
      <c r="W49" s="15">
        <v>5.8</v>
      </c>
      <c r="X49" s="15">
        <v>4.8</v>
      </c>
      <c r="Y49" s="15">
        <v>5.7</v>
      </c>
      <c r="Z49" s="15">
        <v>2.7</v>
      </c>
      <c r="AA49" s="15">
        <v>2.2000000000000002</v>
      </c>
      <c r="AB49" s="15"/>
      <c r="AC49" s="15">
        <v>1.3</v>
      </c>
      <c r="AD49" s="15">
        <v>3.9</v>
      </c>
      <c r="AE49" s="15">
        <v>4.2</v>
      </c>
      <c r="AF49" s="15">
        <v>4</v>
      </c>
      <c r="AG49" s="15">
        <v>5.2</v>
      </c>
      <c r="AH49" s="15">
        <v>4.5999999999999996</v>
      </c>
      <c r="AI49" s="15">
        <v>4.0999999999999996</v>
      </c>
      <c r="AJ49" s="15">
        <v>2.7</v>
      </c>
      <c r="AK49" s="15">
        <v>3.7</v>
      </c>
      <c r="AL49" s="15">
        <v>3.7</v>
      </c>
      <c r="AM49" s="15">
        <v>3.3</v>
      </c>
      <c r="AN49" s="15">
        <v>3.4</v>
      </c>
      <c r="AO49" s="15">
        <v>3.8</v>
      </c>
      <c r="AP49" s="15">
        <v>3.4</v>
      </c>
      <c r="AQ49" s="15">
        <v>1.7</v>
      </c>
      <c r="AR49" s="15">
        <v>2.2999999999999998</v>
      </c>
      <c r="AS49" s="15">
        <v>2.8</v>
      </c>
      <c r="AT49" s="15">
        <v>1</v>
      </c>
      <c r="AU49" s="15">
        <v>0.2</v>
      </c>
      <c r="AV49" s="15">
        <v>1.7</v>
      </c>
      <c r="AW49" s="15">
        <v>2</v>
      </c>
      <c r="AX49" s="15">
        <v>2.9</v>
      </c>
      <c r="AY49" s="15">
        <v>3</v>
      </c>
      <c r="AZ49" s="15">
        <v>2.5</v>
      </c>
      <c r="BA49" s="15">
        <v>4.3</v>
      </c>
      <c r="BB49" s="15">
        <v>0.5</v>
      </c>
      <c r="BC49" s="15">
        <v>6.7</v>
      </c>
      <c r="BD49" s="15">
        <v>5.9</v>
      </c>
      <c r="BE49" s="15">
        <v>5.4</v>
      </c>
      <c r="BF49" s="15">
        <v>6</v>
      </c>
      <c r="BG49" s="15">
        <v>2</v>
      </c>
      <c r="BH49" s="15">
        <v>5</v>
      </c>
      <c r="BI49" s="15">
        <v>4.2</v>
      </c>
      <c r="BJ49" s="15">
        <v>4.5</v>
      </c>
    </row>
    <row r="50" spans="1:62" ht="15" customHeight="1" x14ac:dyDescent="0.25">
      <c r="A50" s="3"/>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row>
    <row r="51" spans="1:62" ht="15" customHeight="1" x14ac:dyDescent="0.25">
      <c r="A51" s="12" t="s">
        <v>49</v>
      </c>
      <c r="B51" s="15">
        <v>8.5</v>
      </c>
      <c r="C51" s="15">
        <v>10.7</v>
      </c>
      <c r="D51" s="15">
        <v>8.4</v>
      </c>
      <c r="E51" s="15">
        <v>7.7</v>
      </c>
      <c r="F51" s="15">
        <v>11.8</v>
      </c>
      <c r="G51" s="15">
        <v>11.3</v>
      </c>
      <c r="H51" s="15">
        <v>9.4</v>
      </c>
      <c r="I51" s="15">
        <v>6.1</v>
      </c>
      <c r="J51" s="15">
        <v>6.3</v>
      </c>
      <c r="K51" s="15">
        <v>6.2</v>
      </c>
      <c r="L51" s="15">
        <v>7</v>
      </c>
      <c r="M51" s="15">
        <v>6.7</v>
      </c>
      <c r="N51" s="15">
        <v>3.9</v>
      </c>
      <c r="O51" s="15">
        <v>1.7</v>
      </c>
      <c r="P51" s="15">
        <v>1.3</v>
      </c>
      <c r="Q51" s="15">
        <v>0.3</v>
      </c>
      <c r="R51" s="15">
        <v>-0.4</v>
      </c>
      <c r="S51" s="15">
        <v>1</v>
      </c>
      <c r="T51" s="15">
        <v>1.4</v>
      </c>
      <c r="U51" s="15">
        <v>1.2</v>
      </c>
      <c r="V51" s="15">
        <v>1.6</v>
      </c>
      <c r="W51" s="15">
        <v>1.9</v>
      </c>
      <c r="X51" s="15">
        <v>1.8</v>
      </c>
      <c r="Y51" s="15">
        <v>1.3</v>
      </c>
      <c r="Z51" s="15">
        <v>0.7</v>
      </c>
      <c r="AA51" s="15">
        <v>1</v>
      </c>
      <c r="AB51" s="15"/>
      <c r="AC51" s="15">
        <v>1</v>
      </c>
      <c r="AD51" s="15">
        <v>1.5</v>
      </c>
      <c r="AE51" s="15">
        <v>0.8</v>
      </c>
      <c r="AF51" s="15">
        <v>1.5</v>
      </c>
      <c r="AG51" s="15">
        <v>3.5</v>
      </c>
      <c r="AH51" s="15">
        <v>3.4</v>
      </c>
      <c r="AI51" s="15">
        <v>3.2</v>
      </c>
      <c r="AJ51" s="15">
        <v>1.7</v>
      </c>
      <c r="AK51" s="15">
        <v>1.5</v>
      </c>
      <c r="AL51" s="15">
        <v>1.4</v>
      </c>
      <c r="AM51" s="15">
        <v>2.2000000000000002</v>
      </c>
      <c r="AN51" s="15">
        <v>2.2000000000000002</v>
      </c>
      <c r="AO51" s="15">
        <v>2.2999999999999998</v>
      </c>
      <c r="AP51" s="15">
        <v>1.7</v>
      </c>
      <c r="AQ51" s="15">
        <v>1.5</v>
      </c>
      <c r="AR51" s="15">
        <v>-0.8</v>
      </c>
      <c r="AS51" s="15">
        <v>-0.2</v>
      </c>
      <c r="AT51" s="15">
        <v>0.6</v>
      </c>
      <c r="AU51" s="15">
        <v>-0.2</v>
      </c>
      <c r="AV51" s="15">
        <v>0.1</v>
      </c>
      <c r="AW51" s="15">
        <v>0.2</v>
      </c>
      <c r="AX51" s="15">
        <v>0.7</v>
      </c>
      <c r="AY51" s="15">
        <v>2.7</v>
      </c>
      <c r="AZ51" s="15">
        <v>2.9</v>
      </c>
      <c r="BA51" s="15">
        <v>2.7</v>
      </c>
      <c r="BB51" s="15">
        <v>3.7</v>
      </c>
      <c r="BC51" s="15">
        <v>6.7</v>
      </c>
      <c r="BD51" s="15">
        <v>4.0999999999999996</v>
      </c>
      <c r="BE51" s="15">
        <v>4.9000000000000004</v>
      </c>
      <c r="BF51" s="15">
        <v>3.4</v>
      </c>
      <c r="BG51" s="15">
        <v>3</v>
      </c>
      <c r="BH51" s="15">
        <v>2.5</v>
      </c>
      <c r="BI51" s="15">
        <v>2.6</v>
      </c>
      <c r="BJ51" s="15">
        <v>2.5</v>
      </c>
    </row>
    <row r="52" spans="1:62" ht="15" customHeight="1" x14ac:dyDescent="0.25">
      <c r="A52" s="3" t="s">
        <v>46</v>
      </c>
      <c r="B52" s="15">
        <v>8.6</v>
      </c>
      <c r="C52" s="15">
        <v>10.7</v>
      </c>
      <c r="D52" s="15">
        <v>8.1999999999999993</v>
      </c>
      <c r="E52" s="15">
        <v>7.2</v>
      </c>
      <c r="F52" s="15">
        <v>11.8</v>
      </c>
      <c r="G52" s="15">
        <v>11.7</v>
      </c>
      <c r="H52" s="15">
        <v>9.4</v>
      </c>
      <c r="I52" s="15">
        <v>5.7</v>
      </c>
      <c r="J52" s="15">
        <v>6.2</v>
      </c>
      <c r="K52" s="15">
        <v>5.8</v>
      </c>
      <c r="L52" s="15">
        <v>6.7</v>
      </c>
      <c r="M52" s="15">
        <v>6.9</v>
      </c>
      <c r="N52" s="15">
        <v>4.2</v>
      </c>
      <c r="O52" s="15">
        <v>2</v>
      </c>
      <c r="P52" s="15">
        <v>1.1000000000000001</v>
      </c>
      <c r="Q52" s="15">
        <v>0.1</v>
      </c>
      <c r="R52" s="15">
        <v>-0.2</v>
      </c>
      <c r="S52" s="15">
        <v>1.2</v>
      </c>
      <c r="T52" s="15">
        <v>1.5</v>
      </c>
      <c r="U52" s="15">
        <v>0.9</v>
      </c>
      <c r="V52" s="15">
        <v>1.4</v>
      </c>
      <c r="W52" s="15">
        <v>1.8</v>
      </c>
      <c r="X52" s="15">
        <v>1.8</v>
      </c>
      <c r="Y52" s="15">
        <v>1.3</v>
      </c>
      <c r="Z52" s="15">
        <v>0.8</v>
      </c>
      <c r="AA52" s="15">
        <v>1</v>
      </c>
      <c r="AB52" s="15"/>
      <c r="AC52" s="15">
        <v>1</v>
      </c>
      <c r="AD52" s="15">
        <v>1.6</v>
      </c>
      <c r="AE52" s="15">
        <v>0.9</v>
      </c>
      <c r="AF52" s="15">
        <v>1.5</v>
      </c>
      <c r="AG52" s="15">
        <v>3.6</v>
      </c>
      <c r="AH52" s="15">
        <v>3.4</v>
      </c>
      <c r="AI52" s="15">
        <v>3.4</v>
      </c>
      <c r="AJ52" s="15">
        <v>1.7</v>
      </c>
      <c r="AK52" s="15">
        <v>1.6</v>
      </c>
      <c r="AL52" s="15">
        <v>1.5</v>
      </c>
      <c r="AM52" s="15">
        <v>2.2999999999999998</v>
      </c>
      <c r="AN52" s="15">
        <v>2.1</v>
      </c>
      <c r="AO52" s="15">
        <v>2.1</v>
      </c>
      <c r="AP52" s="15">
        <v>1.9</v>
      </c>
      <c r="AQ52" s="15">
        <v>1.2</v>
      </c>
      <c r="AR52" s="15">
        <v>-1.2</v>
      </c>
      <c r="AS52" s="15">
        <v>-0.4</v>
      </c>
      <c r="AT52" s="15">
        <v>0.3</v>
      </c>
      <c r="AU52" s="15">
        <v>-0.3</v>
      </c>
      <c r="AV52" s="15">
        <v>0.2</v>
      </c>
      <c r="AW52" s="15">
        <v>0.3</v>
      </c>
      <c r="AX52" s="15">
        <v>0.5</v>
      </c>
      <c r="AY52" s="15">
        <v>2.8</v>
      </c>
      <c r="AZ52" s="15">
        <v>3</v>
      </c>
      <c r="BA52" s="15">
        <v>3</v>
      </c>
      <c r="BB52" s="15">
        <v>3.7</v>
      </c>
      <c r="BC52" s="15">
        <v>6.6</v>
      </c>
      <c r="BD52" s="15">
        <v>4.0999999999999996</v>
      </c>
      <c r="BE52" s="15">
        <v>5.2</v>
      </c>
      <c r="BF52" s="15">
        <v>3.4</v>
      </c>
      <c r="BG52" s="15">
        <v>3</v>
      </c>
      <c r="BH52" s="15">
        <v>2.5</v>
      </c>
      <c r="BI52" s="15">
        <v>2.6</v>
      </c>
      <c r="BJ52" s="15">
        <v>2.5</v>
      </c>
    </row>
    <row r="53" spans="1:62" ht="15" customHeight="1" x14ac:dyDescent="0.25">
      <c r="A53" s="3" t="s">
        <v>47</v>
      </c>
      <c r="B53" s="15">
        <v>8.3000000000000007</v>
      </c>
      <c r="C53" s="15">
        <v>10.7</v>
      </c>
      <c r="D53" s="15">
        <v>8.9</v>
      </c>
      <c r="E53" s="15">
        <v>9.9</v>
      </c>
      <c r="F53" s="15">
        <v>12</v>
      </c>
      <c r="G53" s="15">
        <v>9.9</v>
      </c>
      <c r="H53" s="15">
        <v>9.1</v>
      </c>
      <c r="I53" s="15">
        <v>7.6</v>
      </c>
      <c r="J53" s="15">
        <v>7</v>
      </c>
      <c r="K53" s="15">
        <v>7.4</v>
      </c>
      <c r="L53" s="15">
        <v>7.8</v>
      </c>
      <c r="M53" s="15">
        <v>6.1</v>
      </c>
      <c r="N53" s="15">
        <v>2.8</v>
      </c>
      <c r="O53" s="15">
        <v>0.6</v>
      </c>
      <c r="P53" s="15">
        <v>1.7</v>
      </c>
      <c r="Q53" s="15">
        <v>1.1000000000000001</v>
      </c>
      <c r="R53" s="15">
        <v>-0.9</v>
      </c>
      <c r="S53" s="15">
        <v>0.3</v>
      </c>
      <c r="T53" s="15">
        <v>1</v>
      </c>
      <c r="U53" s="15">
        <v>2.2999999999999998</v>
      </c>
      <c r="V53" s="15">
        <v>2.2999999999999998</v>
      </c>
      <c r="W53" s="15">
        <v>2.5</v>
      </c>
      <c r="X53" s="15">
        <v>1.6</v>
      </c>
      <c r="Y53" s="15">
        <v>1.3</v>
      </c>
      <c r="Z53" s="15">
        <v>0.5</v>
      </c>
      <c r="AA53" s="15">
        <v>0.9</v>
      </c>
      <c r="AB53" s="15"/>
      <c r="AC53" s="15">
        <v>0.8</v>
      </c>
      <c r="AD53" s="15">
        <v>1.2</v>
      </c>
      <c r="AE53" s="15">
        <v>0.5</v>
      </c>
      <c r="AF53" s="15">
        <v>1.2</v>
      </c>
      <c r="AG53" s="15">
        <v>3.1</v>
      </c>
      <c r="AH53" s="15">
        <v>3.7</v>
      </c>
      <c r="AI53" s="15">
        <v>2.6</v>
      </c>
      <c r="AJ53" s="15">
        <v>2</v>
      </c>
      <c r="AK53" s="15">
        <v>0.8</v>
      </c>
      <c r="AL53" s="15">
        <v>1</v>
      </c>
      <c r="AM53" s="15">
        <v>2</v>
      </c>
      <c r="AN53" s="15">
        <v>2.5</v>
      </c>
      <c r="AO53" s="15">
        <v>3</v>
      </c>
      <c r="AP53" s="15">
        <v>0.9</v>
      </c>
      <c r="AQ53" s="15">
        <v>2.8</v>
      </c>
      <c r="AR53" s="15">
        <v>0.8</v>
      </c>
      <c r="AS53" s="15">
        <v>0.6</v>
      </c>
      <c r="AT53" s="15">
        <v>1.4</v>
      </c>
      <c r="AU53" s="15">
        <v>0.2</v>
      </c>
      <c r="AV53" s="15">
        <v>-0.2</v>
      </c>
      <c r="AW53" s="15">
        <v>-0.2</v>
      </c>
      <c r="AX53" s="15">
        <v>1.3</v>
      </c>
      <c r="AY53" s="15">
        <v>2.1</v>
      </c>
      <c r="AZ53" s="15">
        <v>2.2000000000000002</v>
      </c>
      <c r="BA53" s="15">
        <v>1.5</v>
      </c>
      <c r="BB53" s="15">
        <v>3.4</v>
      </c>
      <c r="BC53" s="15">
        <v>7.1</v>
      </c>
      <c r="BD53" s="15">
        <v>4.2</v>
      </c>
      <c r="BE53" s="15">
        <v>3.5</v>
      </c>
      <c r="BF53" s="15">
        <v>3.3</v>
      </c>
      <c r="BG53" s="15">
        <v>3</v>
      </c>
      <c r="BH53" s="15">
        <v>2.5</v>
      </c>
      <c r="BI53" s="15">
        <v>2.6</v>
      </c>
      <c r="BJ53" s="15">
        <v>2.4</v>
      </c>
    </row>
    <row r="54" spans="1:62" ht="15" customHeight="1" x14ac:dyDescent="0.25">
      <c r="A54" s="3"/>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row>
    <row r="55" spans="1:62" ht="15" customHeight="1" x14ac:dyDescent="0.25">
      <c r="A55" s="12" t="s">
        <v>50</v>
      </c>
      <c r="B55" s="15">
        <v>5.7</v>
      </c>
      <c r="C55" s="15">
        <v>8.6999999999999993</v>
      </c>
      <c r="D55" s="15">
        <v>8.5</v>
      </c>
      <c r="E55" s="15">
        <v>8.6</v>
      </c>
      <c r="F55" s="15">
        <v>9.9</v>
      </c>
      <c r="G55" s="15">
        <v>10.4</v>
      </c>
      <c r="H55" s="15">
        <v>9.1999999999999993</v>
      </c>
      <c r="I55" s="15">
        <v>5.8</v>
      </c>
      <c r="J55" s="15">
        <v>5.0999999999999996</v>
      </c>
      <c r="K55" s="15">
        <v>4.9000000000000004</v>
      </c>
      <c r="L55" s="15">
        <v>6.5</v>
      </c>
      <c r="M55" s="15">
        <v>6.5</v>
      </c>
      <c r="N55" s="15">
        <v>4.7</v>
      </c>
      <c r="O55" s="15">
        <v>1.4</v>
      </c>
      <c r="P55" s="15">
        <v>2.4</v>
      </c>
      <c r="Q55" s="15">
        <v>0.7</v>
      </c>
      <c r="R55" s="15">
        <v>0.6</v>
      </c>
      <c r="S55" s="15">
        <v>-0.7</v>
      </c>
      <c r="T55" s="15">
        <v>1.3</v>
      </c>
      <c r="U55" s="15">
        <v>1.2</v>
      </c>
      <c r="V55" s="15">
        <v>1.8</v>
      </c>
      <c r="W55" s="15">
        <v>3.2</v>
      </c>
      <c r="X55" s="15">
        <v>2.6</v>
      </c>
      <c r="Y55" s="15">
        <v>1.8</v>
      </c>
      <c r="Z55" s="15">
        <v>2.1</v>
      </c>
      <c r="AA55" s="15">
        <v>2.2000000000000002</v>
      </c>
      <c r="AB55" s="15"/>
      <c r="AC55" s="15">
        <v>1.2</v>
      </c>
      <c r="AD55" s="15">
        <v>2.7</v>
      </c>
      <c r="AE55" s="15">
        <v>2.1</v>
      </c>
      <c r="AF55" s="15">
        <v>1.3</v>
      </c>
      <c r="AG55" s="15">
        <v>3.3</v>
      </c>
      <c r="AH55" s="15">
        <v>4.4000000000000004</v>
      </c>
      <c r="AI55" s="15">
        <v>3.9</v>
      </c>
      <c r="AJ55" s="15">
        <v>2.2999999999999998</v>
      </c>
      <c r="AK55" s="15">
        <v>1.2</v>
      </c>
      <c r="AL55" s="15">
        <v>2</v>
      </c>
      <c r="AM55" s="15">
        <v>2.6</v>
      </c>
      <c r="AN55" s="15">
        <v>2</v>
      </c>
      <c r="AO55" s="15">
        <v>2.4</v>
      </c>
      <c r="AP55" s="15">
        <v>0.4</v>
      </c>
      <c r="AQ55" s="15">
        <v>0.7</v>
      </c>
      <c r="AR55" s="15">
        <v>0.2</v>
      </c>
      <c r="AS55" s="15">
        <v>1.3</v>
      </c>
      <c r="AT55" s="15">
        <v>1.1000000000000001</v>
      </c>
      <c r="AU55" s="15">
        <v>0.3</v>
      </c>
      <c r="AV55" s="15">
        <v>0.9</v>
      </c>
      <c r="AW55" s="15">
        <v>0.6</v>
      </c>
      <c r="AX55" s="15">
        <v>1.4</v>
      </c>
      <c r="AY55" s="15">
        <v>2.5</v>
      </c>
      <c r="AZ55" s="15">
        <v>3</v>
      </c>
      <c r="BA55" s="15">
        <v>2.4</v>
      </c>
      <c r="BB55" s="15">
        <v>2.7</v>
      </c>
      <c r="BC55" s="15">
        <v>6.2</v>
      </c>
      <c r="BD55" s="15">
        <v>7.3</v>
      </c>
      <c r="BE55" s="15">
        <v>5.0999999999999996</v>
      </c>
      <c r="BF55" s="15">
        <v>3.6</v>
      </c>
      <c r="BG55" s="15">
        <v>2.7</v>
      </c>
      <c r="BH55" s="15">
        <v>2.5</v>
      </c>
      <c r="BI55" s="15">
        <v>2.6</v>
      </c>
      <c r="BJ55" s="15">
        <v>2.5</v>
      </c>
    </row>
    <row r="56" spans="1:62" ht="15" customHeight="1" x14ac:dyDescent="0.25">
      <c r="A56" s="3"/>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row>
    <row r="57" spans="1:62" ht="15" customHeight="1" x14ac:dyDescent="0.25">
      <c r="A57" s="12" t="s">
        <v>51</v>
      </c>
      <c r="B57" s="15">
        <v>7.5</v>
      </c>
      <c r="C57" s="15">
        <v>5.8</v>
      </c>
      <c r="D57" s="15">
        <v>1.9</v>
      </c>
      <c r="E57" s="15">
        <v>9.5</v>
      </c>
      <c r="F57" s="15">
        <v>34</v>
      </c>
      <c r="G57" s="15">
        <v>6.2</v>
      </c>
      <c r="H57" s="15">
        <v>6.9</v>
      </c>
      <c r="I57" s="15">
        <v>4.9000000000000004</v>
      </c>
      <c r="J57" s="15">
        <v>1.8</v>
      </c>
      <c r="K57" s="15">
        <v>8.1999999999999993</v>
      </c>
      <c r="L57" s="15">
        <v>11.9</v>
      </c>
      <c r="M57" s="15">
        <v>9.3000000000000007</v>
      </c>
      <c r="N57" s="15">
        <v>3.5</v>
      </c>
      <c r="O57" s="15">
        <v>1.1000000000000001</v>
      </c>
      <c r="P57" s="15">
        <v>3.4</v>
      </c>
      <c r="Q57" s="15">
        <v>3.5</v>
      </c>
      <c r="R57" s="15">
        <v>-15.9</v>
      </c>
      <c r="S57" s="15">
        <v>-2.5</v>
      </c>
      <c r="T57" s="15">
        <v>-0.5</v>
      </c>
      <c r="U57" s="15">
        <v>4.3</v>
      </c>
      <c r="V57" s="15">
        <v>-1.1000000000000001</v>
      </c>
      <c r="W57" s="15">
        <v>-0.2</v>
      </c>
      <c r="X57" s="15">
        <v>-1.6</v>
      </c>
      <c r="Y57" s="15">
        <v>-2.7</v>
      </c>
      <c r="Z57" s="15">
        <v>0</v>
      </c>
      <c r="AA57" s="15">
        <v>0.2</v>
      </c>
      <c r="AB57" s="15"/>
      <c r="AC57" s="15">
        <v>0.7</v>
      </c>
      <c r="AD57" s="15">
        <v>1.6</v>
      </c>
      <c r="AE57" s="15">
        <v>-2.9</v>
      </c>
      <c r="AF57" s="15">
        <v>-0.8</v>
      </c>
      <c r="AG57" s="15">
        <v>5.9</v>
      </c>
      <c r="AH57" s="15">
        <v>-1.3</v>
      </c>
      <c r="AI57" s="15">
        <v>-2.6</v>
      </c>
      <c r="AJ57" s="15">
        <v>-0.9</v>
      </c>
      <c r="AK57" s="15">
        <v>1.3</v>
      </c>
      <c r="AL57" s="15">
        <v>2.9</v>
      </c>
      <c r="AM57" s="15">
        <v>2.8</v>
      </c>
      <c r="AN57" s="15">
        <v>1.8</v>
      </c>
      <c r="AO57" s="15">
        <v>4.4000000000000004</v>
      </c>
      <c r="AP57" s="15">
        <v>-7.2</v>
      </c>
      <c r="AQ57" s="15">
        <v>6.9</v>
      </c>
      <c r="AR57" s="15">
        <v>6.8</v>
      </c>
      <c r="AS57" s="15">
        <v>2.2999999999999998</v>
      </c>
      <c r="AT57" s="15">
        <v>-1.1000000000000001</v>
      </c>
      <c r="AU57" s="15">
        <v>-1.8</v>
      </c>
      <c r="AV57" s="15">
        <v>-3.1</v>
      </c>
      <c r="AW57" s="15">
        <v>-3.3</v>
      </c>
      <c r="AX57" s="15">
        <v>3</v>
      </c>
      <c r="AY57" s="15">
        <v>2.1</v>
      </c>
      <c r="AZ57" s="15">
        <v>-0.2</v>
      </c>
      <c r="BA57" s="15">
        <v>-3.3</v>
      </c>
      <c r="BB57" s="15">
        <v>10.7</v>
      </c>
      <c r="BC57" s="15">
        <v>22.1</v>
      </c>
      <c r="BD57" s="15">
        <v>-3.4</v>
      </c>
      <c r="BE57" s="15">
        <v>-1.4</v>
      </c>
      <c r="BF57" s="15">
        <v>1.7</v>
      </c>
      <c r="BG57" s="15">
        <v>0.8</v>
      </c>
      <c r="BH57" s="15">
        <v>0.8</v>
      </c>
      <c r="BI57" s="15">
        <v>1</v>
      </c>
      <c r="BJ57" s="15">
        <v>1.3</v>
      </c>
    </row>
    <row r="58" spans="1:62" ht="15" customHeight="1" x14ac:dyDescent="0.25">
      <c r="A58" s="12"/>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row>
    <row r="59" spans="1:62" ht="15" customHeight="1" x14ac:dyDescent="0.25">
      <c r="A59" s="12" t="s">
        <v>52</v>
      </c>
      <c r="B59" s="15">
        <v>6.3</v>
      </c>
      <c r="C59" s="15">
        <v>7.8</v>
      </c>
      <c r="D59" s="15">
        <v>6.6</v>
      </c>
      <c r="E59" s="15">
        <v>8.9</v>
      </c>
      <c r="F59" s="15">
        <v>16.600000000000001</v>
      </c>
      <c r="G59" s="15">
        <v>9.1</v>
      </c>
      <c r="H59" s="15">
        <v>8.5</v>
      </c>
      <c r="I59" s="15">
        <v>5.5</v>
      </c>
      <c r="J59" s="15">
        <v>4.0999999999999996</v>
      </c>
      <c r="K59" s="15">
        <v>5.9</v>
      </c>
      <c r="L59" s="15">
        <v>8.1999999999999993</v>
      </c>
      <c r="M59" s="15">
        <v>7.4</v>
      </c>
      <c r="N59" s="15">
        <v>4.3</v>
      </c>
      <c r="O59" s="15">
        <v>1.3</v>
      </c>
      <c r="P59" s="15">
        <v>2.7</v>
      </c>
      <c r="Q59" s="15">
        <v>1.7</v>
      </c>
      <c r="R59" s="15">
        <v>-5.4</v>
      </c>
      <c r="S59" s="15">
        <v>-1.3</v>
      </c>
      <c r="T59" s="15">
        <v>0.7</v>
      </c>
      <c r="U59" s="15">
        <v>2.2000000000000002</v>
      </c>
      <c r="V59" s="15">
        <v>0.8</v>
      </c>
      <c r="W59" s="15">
        <v>2</v>
      </c>
      <c r="X59" s="15">
        <v>1.2</v>
      </c>
      <c r="Y59" s="15">
        <v>0.3</v>
      </c>
      <c r="Z59" s="15">
        <v>1.4</v>
      </c>
      <c r="AA59" s="15">
        <v>1.5</v>
      </c>
      <c r="AB59" s="15"/>
      <c r="AC59" s="15">
        <v>1</v>
      </c>
      <c r="AD59" s="15">
        <v>2.2999999999999998</v>
      </c>
      <c r="AE59" s="15">
        <v>0.3</v>
      </c>
      <c r="AF59" s="15">
        <v>0.6</v>
      </c>
      <c r="AG59" s="15">
        <v>4.2</v>
      </c>
      <c r="AH59" s="15">
        <v>2.2999999999999998</v>
      </c>
      <c r="AI59" s="15">
        <v>1.5</v>
      </c>
      <c r="AJ59" s="15">
        <v>1.2</v>
      </c>
      <c r="AK59" s="15">
        <v>1.2</v>
      </c>
      <c r="AL59" s="15">
        <v>2.2999999999999998</v>
      </c>
      <c r="AM59" s="15">
        <v>2.7</v>
      </c>
      <c r="AN59" s="15">
        <v>1.9</v>
      </c>
      <c r="AO59" s="15">
        <v>3.1</v>
      </c>
      <c r="AP59" s="15">
        <v>-2.4</v>
      </c>
      <c r="AQ59" s="15">
        <v>3</v>
      </c>
      <c r="AR59" s="15">
        <v>2.8</v>
      </c>
      <c r="AS59" s="15">
        <v>1.7</v>
      </c>
      <c r="AT59" s="15">
        <v>0.2</v>
      </c>
      <c r="AU59" s="15">
        <v>-0.6</v>
      </c>
      <c r="AV59" s="15">
        <v>-0.9</v>
      </c>
      <c r="AW59" s="15">
        <v>-1.1000000000000001</v>
      </c>
      <c r="AX59" s="15">
        <v>2.1</v>
      </c>
      <c r="AY59" s="15">
        <v>2.2999999999999998</v>
      </c>
      <c r="AZ59" s="15">
        <v>1.6</v>
      </c>
      <c r="BA59" s="15">
        <v>-0.1</v>
      </c>
      <c r="BB59" s="15">
        <v>6.1</v>
      </c>
      <c r="BC59" s="15">
        <v>13</v>
      </c>
      <c r="BD59" s="15">
        <v>2.4</v>
      </c>
      <c r="BE59" s="15">
        <v>2.2999999999999998</v>
      </c>
      <c r="BF59" s="15">
        <v>2.8</v>
      </c>
      <c r="BG59" s="15">
        <v>1.9</v>
      </c>
      <c r="BH59" s="15">
        <v>1.8</v>
      </c>
      <c r="BI59" s="15">
        <v>1.9</v>
      </c>
      <c r="BJ59" s="15">
        <v>2</v>
      </c>
    </row>
    <row r="60" spans="1:62" ht="15" customHeight="1" x14ac:dyDescent="0.25">
      <c r="A60" s="3"/>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row>
    <row r="61" spans="1:62" ht="15" customHeight="1" x14ac:dyDescent="0.25">
      <c r="A61" s="12" t="s">
        <v>57</v>
      </c>
      <c r="B61" s="15">
        <v>5.9</v>
      </c>
      <c r="C61" s="15">
        <v>9.3000000000000007</v>
      </c>
      <c r="D61" s="15">
        <v>8.3000000000000007</v>
      </c>
      <c r="E61" s="15">
        <v>9.6999999999999993</v>
      </c>
      <c r="F61" s="15">
        <v>11.4</v>
      </c>
      <c r="G61" s="15">
        <v>10.3</v>
      </c>
      <c r="H61" s="15">
        <v>9.5</v>
      </c>
      <c r="I61" s="15">
        <v>6.6</v>
      </c>
      <c r="J61" s="15">
        <v>5.5</v>
      </c>
      <c r="K61" s="15">
        <v>4.5999999999999996</v>
      </c>
      <c r="L61" s="15">
        <v>6.2</v>
      </c>
      <c r="M61" s="15">
        <v>4.5999999999999996</v>
      </c>
      <c r="N61" s="15">
        <v>4.5</v>
      </c>
      <c r="O61" s="15">
        <v>1.9</v>
      </c>
      <c r="P61" s="15">
        <v>1.8</v>
      </c>
      <c r="Q61" s="15">
        <v>1.9</v>
      </c>
      <c r="R61" s="15">
        <v>0.2</v>
      </c>
      <c r="S61" s="15">
        <v>0.6</v>
      </c>
      <c r="T61" s="15">
        <v>0.7</v>
      </c>
      <c r="U61" s="15">
        <v>1.4</v>
      </c>
      <c r="V61" s="15">
        <v>1.9</v>
      </c>
      <c r="W61" s="15">
        <v>3.6</v>
      </c>
      <c r="X61" s="15">
        <v>3.5</v>
      </c>
      <c r="Y61" s="15">
        <v>2</v>
      </c>
      <c r="Z61" s="15">
        <v>2.4</v>
      </c>
      <c r="AA61" s="15">
        <v>2.2000000000000002</v>
      </c>
      <c r="AB61" s="15"/>
      <c r="AC61" s="15">
        <v>1.3</v>
      </c>
      <c r="AD61" s="15">
        <v>2.2999999999999998</v>
      </c>
      <c r="AE61" s="15">
        <v>1.8</v>
      </c>
      <c r="AF61" s="15">
        <v>2.1</v>
      </c>
      <c r="AG61" s="15">
        <v>3.2</v>
      </c>
      <c r="AH61" s="15">
        <v>3.7</v>
      </c>
      <c r="AI61" s="15">
        <v>4</v>
      </c>
      <c r="AJ61" s="15">
        <v>2.7</v>
      </c>
      <c r="AK61" s="15">
        <v>1.5</v>
      </c>
      <c r="AL61" s="15">
        <v>1.8</v>
      </c>
      <c r="AM61" s="15">
        <v>2.6</v>
      </c>
      <c r="AN61" s="15">
        <v>2.4</v>
      </c>
      <c r="AO61" s="15">
        <v>2.4</v>
      </c>
      <c r="AP61" s="15">
        <v>0</v>
      </c>
      <c r="AQ61" s="15">
        <v>1.8</v>
      </c>
      <c r="AR61" s="15">
        <v>1.9</v>
      </c>
      <c r="AS61" s="15">
        <v>1.5</v>
      </c>
      <c r="AT61" s="15">
        <v>1.4</v>
      </c>
      <c r="AU61" s="15">
        <v>0.8</v>
      </c>
      <c r="AV61" s="15">
        <v>0.1</v>
      </c>
      <c r="AW61" s="15">
        <v>0.5</v>
      </c>
      <c r="AX61" s="15">
        <v>1.9</v>
      </c>
      <c r="AY61" s="15">
        <v>2.5</v>
      </c>
      <c r="AZ61" s="15">
        <v>2.7</v>
      </c>
      <c r="BA61" s="15">
        <v>2</v>
      </c>
      <c r="BB61" s="15">
        <v>3.9</v>
      </c>
      <c r="BC61" s="15">
        <v>6.8</v>
      </c>
      <c r="BD61" s="15">
        <v>6.6</v>
      </c>
      <c r="BE61" s="15">
        <v>3.8</v>
      </c>
      <c r="BF61" s="15">
        <v>3.3</v>
      </c>
      <c r="BG61" s="15">
        <v>2.5</v>
      </c>
      <c r="BH61" s="15">
        <v>2.4</v>
      </c>
      <c r="BI61" s="15">
        <v>2.6</v>
      </c>
      <c r="BJ61" s="15">
        <v>2.5</v>
      </c>
    </row>
    <row r="62" spans="1:62" ht="15" customHeight="1" x14ac:dyDescent="0.25">
      <c r="A62" s="3" t="s">
        <v>72</v>
      </c>
      <c r="B62" s="15">
        <v>5</v>
      </c>
      <c r="C62" s="15">
        <v>8.5</v>
      </c>
      <c r="D62" s="15">
        <v>7</v>
      </c>
      <c r="E62" s="15">
        <v>9.1</v>
      </c>
      <c r="F62" s="15">
        <v>10.4</v>
      </c>
      <c r="G62" s="15">
        <v>9.1999999999999993</v>
      </c>
      <c r="H62" s="15">
        <v>9.3000000000000007</v>
      </c>
      <c r="I62" s="15">
        <v>6.5</v>
      </c>
      <c r="J62" s="15">
        <v>4.9000000000000004</v>
      </c>
      <c r="K62" s="15">
        <v>4.2</v>
      </c>
      <c r="L62" s="15">
        <v>6.8</v>
      </c>
      <c r="M62" s="15">
        <v>5.3</v>
      </c>
      <c r="N62" s="15">
        <v>4.8</v>
      </c>
      <c r="O62" s="15">
        <v>2.7</v>
      </c>
      <c r="P62" s="15">
        <v>2.9</v>
      </c>
      <c r="Q62" s="15">
        <v>2.4</v>
      </c>
      <c r="R62" s="15">
        <v>-0.3</v>
      </c>
      <c r="S62" s="15">
        <v>0</v>
      </c>
      <c r="T62" s="15">
        <v>0.8</v>
      </c>
      <c r="U62" s="15">
        <v>1.7</v>
      </c>
      <c r="V62" s="15">
        <v>1.5</v>
      </c>
      <c r="W62" s="15">
        <v>3.4</v>
      </c>
      <c r="X62" s="15">
        <v>3.2</v>
      </c>
      <c r="Y62" s="15">
        <v>2.2000000000000002</v>
      </c>
      <c r="Z62" s="15">
        <v>2.6</v>
      </c>
      <c r="AA62" s="15">
        <v>2</v>
      </c>
      <c r="AB62" s="15"/>
      <c r="AC62" s="15">
        <v>1.3</v>
      </c>
      <c r="AD62" s="15">
        <v>2.2999999999999998</v>
      </c>
      <c r="AE62" s="15">
        <v>1.6</v>
      </c>
      <c r="AF62" s="15">
        <v>1.8</v>
      </c>
      <c r="AG62" s="15">
        <v>2.9</v>
      </c>
      <c r="AH62" s="15">
        <v>3.3</v>
      </c>
      <c r="AI62" s="15">
        <v>3.6</v>
      </c>
      <c r="AJ62" s="15">
        <v>2.5</v>
      </c>
      <c r="AK62" s="15">
        <v>1.3</v>
      </c>
      <c r="AL62" s="15">
        <v>1.8</v>
      </c>
      <c r="AM62" s="15">
        <v>2.8</v>
      </c>
      <c r="AN62" s="15">
        <v>2.2000000000000002</v>
      </c>
      <c r="AO62" s="15">
        <v>2.2999999999999998</v>
      </c>
      <c r="AP62" s="15">
        <v>-1.1000000000000001</v>
      </c>
      <c r="AQ62" s="15">
        <v>1.6</v>
      </c>
      <c r="AR62" s="15">
        <v>2.8</v>
      </c>
      <c r="AS62" s="15">
        <v>1</v>
      </c>
      <c r="AT62" s="15">
        <v>2</v>
      </c>
      <c r="AU62" s="15">
        <v>0.9</v>
      </c>
      <c r="AV62" s="15">
        <v>0.1</v>
      </c>
      <c r="AW62" s="15">
        <v>0.6</v>
      </c>
      <c r="AX62" s="15">
        <v>2.1</v>
      </c>
      <c r="AY62" s="15">
        <v>2.1</v>
      </c>
      <c r="AZ62" s="15">
        <v>2.2999999999999998</v>
      </c>
      <c r="BA62" s="15">
        <v>2</v>
      </c>
      <c r="BB62" s="15">
        <v>4.4000000000000004</v>
      </c>
      <c r="BC62" s="15">
        <v>7.5</v>
      </c>
      <c r="BD62" s="15">
        <v>6.9</v>
      </c>
      <c r="BE62" s="15">
        <v>2.8</v>
      </c>
      <c r="BF62" s="15">
        <v>2.7</v>
      </c>
      <c r="BG62" s="15">
        <v>2.1</v>
      </c>
      <c r="BH62" s="15">
        <v>2.2000000000000002</v>
      </c>
      <c r="BI62" s="15">
        <v>2.2000000000000002</v>
      </c>
      <c r="BJ62" s="15">
        <v>2.2000000000000002</v>
      </c>
    </row>
    <row r="63" spans="1:62" ht="15" customHeight="1" x14ac:dyDescent="0.25">
      <c r="A63" s="12" t="s">
        <v>70</v>
      </c>
      <c r="B63" s="15">
        <v>8.6999999999999993</v>
      </c>
      <c r="C63" s="15">
        <v>11.4</v>
      </c>
      <c r="D63" s="15">
        <v>11.7</v>
      </c>
      <c r="E63" s="15">
        <v>11.2</v>
      </c>
      <c r="F63" s="15">
        <v>14.1</v>
      </c>
      <c r="G63" s="15">
        <v>12.8</v>
      </c>
      <c r="H63" s="15">
        <v>9.8000000000000007</v>
      </c>
      <c r="I63" s="15">
        <v>6.6</v>
      </c>
      <c r="J63" s="15">
        <v>6.7</v>
      </c>
      <c r="K63" s="15">
        <v>5.7</v>
      </c>
      <c r="L63" s="15">
        <v>4.9000000000000004</v>
      </c>
      <c r="M63" s="15">
        <v>3.2</v>
      </c>
      <c r="N63" s="15">
        <v>3.9</v>
      </c>
      <c r="O63" s="15">
        <v>0.2</v>
      </c>
      <c r="P63" s="15">
        <v>-0.5</v>
      </c>
      <c r="Q63" s="15">
        <v>0.8</v>
      </c>
      <c r="R63" s="15">
        <v>1.4</v>
      </c>
      <c r="S63" s="15">
        <v>1.9</v>
      </c>
      <c r="T63" s="15">
        <v>0.4</v>
      </c>
      <c r="U63" s="15">
        <v>0.8</v>
      </c>
      <c r="V63" s="15">
        <v>2.7</v>
      </c>
      <c r="W63" s="15">
        <v>4</v>
      </c>
      <c r="X63" s="15">
        <v>4.0999999999999996</v>
      </c>
      <c r="Y63" s="15">
        <v>1.7</v>
      </c>
      <c r="Z63" s="15">
        <v>2.1</v>
      </c>
      <c r="AA63" s="15">
        <v>2.5</v>
      </c>
      <c r="AB63" s="15"/>
      <c r="AC63" s="15">
        <v>1.2</v>
      </c>
      <c r="AD63" s="15">
        <v>2.2999999999999998</v>
      </c>
      <c r="AE63" s="15">
        <v>2.2000000000000002</v>
      </c>
      <c r="AF63" s="15">
        <v>2.8</v>
      </c>
      <c r="AG63" s="15">
        <v>3.9</v>
      </c>
      <c r="AH63" s="15">
        <v>4.5</v>
      </c>
      <c r="AI63" s="15">
        <v>5.0999999999999996</v>
      </c>
      <c r="AJ63" s="15">
        <v>3.2</v>
      </c>
      <c r="AK63" s="15">
        <v>1.9</v>
      </c>
      <c r="AL63" s="15">
        <v>1.8</v>
      </c>
      <c r="AM63" s="15">
        <v>2</v>
      </c>
      <c r="AN63" s="15">
        <v>2.9</v>
      </c>
      <c r="AO63" s="15">
        <v>2.5</v>
      </c>
      <c r="AP63" s="15">
        <v>2.1</v>
      </c>
      <c r="AQ63" s="15">
        <v>2.1</v>
      </c>
      <c r="AR63" s="15">
        <v>0.4</v>
      </c>
      <c r="AS63" s="15">
        <v>2.4</v>
      </c>
      <c r="AT63" s="15">
        <v>0.3</v>
      </c>
      <c r="AU63" s="15">
        <v>0.7</v>
      </c>
      <c r="AV63" s="15">
        <v>0.2</v>
      </c>
      <c r="AW63" s="15">
        <v>0.2</v>
      </c>
      <c r="AX63" s="15">
        <v>1.5</v>
      </c>
      <c r="AY63" s="15">
        <v>3.3</v>
      </c>
      <c r="AZ63" s="15">
        <v>3.2</v>
      </c>
      <c r="BA63" s="15">
        <v>2.1</v>
      </c>
      <c r="BB63" s="15">
        <v>3.1</v>
      </c>
      <c r="BC63" s="15">
        <v>5.5</v>
      </c>
      <c r="BD63" s="15">
        <v>6.1</v>
      </c>
      <c r="BE63" s="15">
        <v>5.4</v>
      </c>
      <c r="BF63" s="15">
        <v>4.2</v>
      </c>
      <c r="BG63" s="15">
        <v>3.1</v>
      </c>
      <c r="BH63" s="15">
        <v>2.8</v>
      </c>
      <c r="BI63" s="15">
        <v>3.2</v>
      </c>
      <c r="BJ63" s="15">
        <v>3</v>
      </c>
    </row>
    <row r="64" spans="1:62" ht="15" customHeight="1" x14ac:dyDescent="0.25">
      <c r="A64" s="3" t="s">
        <v>73</v>
      </c>
      <c r="B64" s="15">
        <v>7.4</v>
      </c>
      <c r="C64" s="15">
        <v>11.1</v>
      </c>
      <c r="D64" s="15">
        <v>14.6</v>
      </c>
      <c r="E64" s="15">
        <v>10.5</v>
      </c>
      <c r="F64" s="15">
        <v>12.4</v>
      </c>
      <c r="G64" s="15">
        <v>16.2</v>
      </c>
      <c r="H64" s="15">
        <v>12.3</v>
      </c>
      <c r="I64" s="15">
        <v>7.5</v>
      </c>
      <c r="J64" s="15">
        <v>7.4</v>
      </c>
      <c r="K64" s="15">
        <v>5.5</v>
      </c>
      <c r="L64" s="15">
        <v>5.4</v>
      </c>
      <c r="M64" s="15">
        <v>5.6</v>
      </c>
      <c r="N64" s="15">
        <v>6.7</v>
      </c>
      <c r="O64" s="15">
        <v>3.6</v>
      </c>
      <c r="P64" s="15">
        <v>-1.9</v>
      </c>
      <c r="Q64" s="15">
        <v>1.1000000000000001</v>
      </c>
      <c r="R64" s="15">
        <v>3.2</v>
      </c>
      <c r="S64" s="15">
        <v>0.9</v>
      </c>
      <c r="T64" s="15">
        <v>0.6</v>
      </c>
      <c r="U64" s="15">
        <v>1.3</v>
      </c>
      <c r="V64" s="15">
        <v>2.5</v>
      </c>
      <c r="W64" s="15">
        <v>4.5</v>
      </c>
      <c r="X64" s="15">
        <v>2.8</v>
      </c>
      <c r="Y64" s="15">
        <v>1.9</v>
      </c>
      <c r="Z64" s="15">
        <v>0.9</v>
      </c>
      <c r="AA64" s="15">
        <v>1.6</v>
      </c>
      <c r="AB64" s="15"/>
      <c r="AC64" s="15">
        <v>0.3</v>
      </c>
      <c r="AD64" s="15">
        <v>3</v>
      </c>
      <c r="AE64" s="15">
        <v>2.5</v>
      </c>
      <c r="AF64" s="15">
        <v>3.9</v>
      </c>
      <c r="AG64" s="15">
        <v>4.5</v>
      </c>
      <c r="AH64" s="15">
        <v>6</v>
      </c>
      <c r="AI64" s="15">
        <v>6.4</v>
      </c>
      <c r="AJ64" s="15">
        <v>2.9</v>
      </c>
      <c r="AK64" s="15">
        <v>1.1000000000000001</v>
      </c>
      <c r="AL64" s="15">
        <v>0.8</v>
      </c>
      <c r="AM64" s="15">
        <v>2</v>
      </c>
      <c r="AN64" s="15">
        <v>2</v>
      </c>
      <c r="AO64" s="15">
        <v>2</v>
      </c>
      <c r="AP64" s="15">
        <v>1.2</v>
      </c>
      <c r="AQ64" s="15">
        <v>1.4</v>
      </c>
      <c r="AR64" s="15">
        <v>-0.8</v>
      </c>
      <c r="AS64" s="15">
        <v>3</v>
      </c>
      <c r="AT64" s="15">
        <v>1.5</v>
      </c>
      <c r="AU64" s="15">
        <v>0.5</v>
      </c>
      <c r="AV64" s="15">
        <v>0.1</v>
      </c>
      <c r="AW64" s="15">
        <v>1</v>
      </c>
      <c r="AX64" s="15">
        <v>0.8</v>
      </c>
      <c r="AY64" s="15">
        <v>2.2999999999999998</v>
      </c>
      <c r="AZ64" s="15">
        <v>3.2</v>
      </c>
      <c r="BA64" s="15">
        <v>2.7</v>
      </c>
      <c r="BB64" s="15">
        <v>3.7</v>
      </c>
      <c r="BC64" s="15">
        <v>3.1</v>
      </c>
      <c r="BD64" s="15">
        <v>4.7</v>
      </c>
      <c r="BE64" s="15">
        <v>5.5</v>
      </c>
      <c r="BF64" s="15">
        <v>3.4</v>
      </c>
      <c r="BG64" s="15">
        <v>3.5</v>
      </c>
      <c r="BH64" s="15">
        <v>2.2999999999999998</v>
      </c>
      <c r="BI64" s="15">
        <v>2.2999999999999998</v>
      </c>
      <c r="BJ64" s="15">
        <v>2.1</v>
      </c>
    </row>
    <row r="65" spans="1:62" ht="15" customHeight="1" x14ac:dyDescent="0.25">
      <c r="A65" s="12" t="s">
        <v>74</v>
      </c>
      <c r="B65" s="15">
        <v>9.6</v>
      </c>
      <c r="C65" s="15">
        <v>12.1</v>
      </c>
      <c r="D65" s="15">
        <v>12.1</v>
      </c>
      <c r="E65" s="15">
        <v>12</v>
      </c>
      <c r="F65" s="15">
        <v>14.6</v>
      </c>
      <c r="G65" s="15">
        <v>12.5</v>
      </c>
      <c r="H65" s="15">
        <v>9.1999999999999993</v>
      </c>
      <c r="I65" s="15">
        <v>6.5</v>
      </c>
      <c r="J65" s="15">
        <v>6.9</v>
      </c>
      <c r="K65" s="15">
        <v>5.6</v>
      </c>
      <c r="L65" s="15">
        <v>4.0999999999999996</v>
      </c>
      <c r="M65" s="15">
        <v>1.5</v>
      </c>
      <c r="N65" s="15">
        <v>2.8</v>
      </c>
      <c r="O65" s="15">
        <v>-1.3</v>
      </c>
      <c r="P65" s="15">
        <v>-0.9</v>
      </c>
      <c r="Q65" s="15">
        <v>0.5</v>
      </c>
      <c r="R65" s="15">
        <v>1.4</v>
      </c>
      <c r="S65" s="15">
        <v>2.2999999999999998</v>
      </c>
      <c r="T65" s="15">
        <v>0.5</v>
      </c>
      <c r="U65" s="15">
        <v>0.5</v>
      </c>
      <c r="V65" s="15">
        <v>3.1</v>
      </c>
      <c r="W65" s="15">
        <v>3.7</v>
      </c>
      <c r="X65" s="15">
        <v>5.2</v>
      </c>
      <c r="Y65" s="15">
        <v>2.2000000000000002</v>
      </c>
      <c r="Z65" s="15">
        <v>2.5</v>
      </c>
      <c r="AA65" s="15">
        <v>3.1</v>
      </c>
      <c r="AB65" s="15"/>
      <c r="AC65" s="15">
        <v>0.3</v>
      </c>
      <c r="AD65" s="15">
        <v>1.4</v>
      </c>
      <c r="AE65" s="15">
        <v>1.1000000000000001</v>
      </c>
      <c r="AF65" s="15">
        <v>2.9</v>
      </c>
      <c r="AG65" s="15">
        <v>4.0999999999999996</v>
      </c>
      <c r="AH65" s="15">
        <v>3.7</v>
      </c>
      <c r="AI65" s="15">
        <v>4.7</v>
      </c>
      <c r="AJ65" s="15">
        <v>3.6</v>
      </c>
      <c r="AK65" s="15">
        <v>3.7</v>
      </c>
      <c r="AL65" s="15">
        <v>2.5</v>
      </c>
      <c r="AM65" s="15">
        <v>1.3</v>
      </c>
      <c r="AN65" s="15">
        <v>1.6</v>
      </c>
      <c r="AO65" s="15">
        <v>3.4</v>
      </c>
      <c r="AP65" s="15">
        <v>3.2</v>
      </c>
      <c r="AQ65" s="15">
        <v>0.6</v>
      </c>
      <c r="AR65" s="15">
        <v>1.2</v>
      </c>
      <c r="AS65" s="15">
        <v>1.5</v>
      </c>
      <c r="AT65" s="15">
        <v>0</v>
      </c>
      <c r="AU65" s="15">
        <v>0.9</v>
      </c>
      <c r="AV65" s="15">
        <v>1.4</v>
      </c>
      <c r="AW65" s="15">
        <v>2.7</v>
      </c>
      <c r="AX65" s="15">
        <v>1.4</v>
      </c>
      <c r="AY65" s="15">
        <v>4.0999999999999996</v>
      </c>
      <c r="AZ65" s="15">
        <v>3</v>
      </c>
      <c r="BA65" s="15">
        <v>2.5</v>
      </c>
      <c r="BB65" s="15">
        <v>1.7</v>
      </c>
      <c r="BC65" s="15">
        <v>4.9000000000000004</v>
      </c>
      <c r="BD65" s="15">
        <v>5.8</v>
      </c>
      <c r="BE65" s="15">
        <v>4.4000000000000004</v>
      </c>
      <c r="BF65" s="15">
        <v>6.2</v>
      </c>
      <c r="BG65" s="15">
        <v>1.8</v>
      </c>
      <c r="BH65" s="15">
        <v>5.7</v>
      </c>
      <c r="BI65" s="15">
        <v>4.5999999999999996</v>
      </c>
      <c r="BJ65" s="15">
        <v>4.3</v>
      </c>
    </row>
    <row r="66" spans="1:62" ht="15" customHeight="1" x14ac:dyDescent="0.25">
      <c r="A66" s="12" t="s">
        <v>75</v>
      </c>
      <c r="B66" s="15">
        <v>6.5</v>
      </c>
      <c r="C66" s="15">
        <v>9.1999999999999993</v>
      </c>
      <c r="D66" s="15">
        <v>7</v>
      </c>
      <c r="E66" s="15">
        <v>8.8000000000000007</v>
      </c>
      <c r="F66" s="15">
        <v>14.3</v>
      </c>
      <c r="G66" s="15">
        <v>10</v>
      </c>
      <c r="H66" s="15">
        <v>9</v>
      </c>
      <c r="I66" s="15">
        <v>6.1</v>
      </c>
      <c r="J66" s="15">
        <v>5.3</v>
      </c>
      <c r="K66" s="15">
        <v>6.3</v>
      </c>
      <c r="L66" s="15">
        <v>6.4</v>
      </c>
      <c r="M66" s="15">
        <v>5.2</v>
      </c>
      <c r="N66" s="15">
        <v>3.8</v>
      </c>
      <c r="O66" s="15">
        <v>0.4</v>
      </c>
      <c r="P66" s="15">
        <v>1.8</v>
      </c>
      <c r="Q66" s="15">
        <v>1.4</v>
      </c>
      <c r="R66" s="15">
        <v>-0.7</v>
      </c>
      <c r="S66" s="15">
        <v>2.4</v>
      </c>
      <c r="T66" s="15">
        <v>0.1</v>
      </c>
      <c r="U66" s="15">
        <v>0.8</v>
      </c>
      <c r="V66" s="15">
        <v>2.2000000000000002</v>
      </c>
      <c r="W66" s="15">
        <v>4</v>
      </c>
      <c r="X66" s="15">
        <v>3.8</v>
      </c>
      <c r="Y66" s="15">
        <v>0.4</v>
      </c>
      <c r="Z66" s="15">
        <v>2.9</v>
      </c>
      <c r="AA66" s="15">
        <v>2.5</v>
      </c>
      <c r="AB66" s="15"/>
      <c r="AC66" s="15">
        <v>4.2</v>
      </c>
      <c r="AD66" s="15">
        <v>3</v>
      </c>
      <c r="AE66" s="15">
        <v>3.9</v>
      </c>
      <c r="AF66" s="15">
        <v>0.9</v>
      </c>
      <c r="AG66" s="15">
        <v>2.8</v>
      </c>
      <c r="AH66" s="15">
        <v>3.8</v>
      </c>
      <c r="AI66" s="15">
        <v>4</v>
      </c>
      <c r="AJ66" s="15">
        <v>3.1</v>
      </c>
      <c r="AK66" s="15">
        <v>0.2</v>
      </c>
      <c r="AL66" s="15">
        <v>2.2000000000000002</v>
      </c>
      <c r="AM66" s="15">
        <v>3.2</v>
      </c>
      <c r="AN66" s="15">
        <v>6.2</v>
      </c>
      <c r="AO66" s="15">
        <v>1.9</v>
      </c>
      <c r="AP66" s="15">
        <v>1.9</v>
      </c>
      <c r="AQ66" s="15">
        <v>5.8</v>
      </c>
      <c r="AR66" s="15">
        <v>1.2</v>
      </c>
      <c r="AS66" s="15">
        <v>2.7</v>
      </c>
      <c r="AT66" s="15">
        <v>-1.3</v>
      </c>
      <c r="AU66" s="15">
        <v>0.6</v>
      </c>
      <c r="AV66" s="15">
        <v>-1.4</v>
      </c>
      <c r="AW66" s="15">
        <v>-4.7</v>
      </c>
      <c r="AX66" s="15">
        <v>2.9</v>
      </c>
      <c r="AY66" s="15">
        <v>3.8</v>
      </c>
      <c r="AZ66" s="15">
        <v>3.5</v>
      </c>
      <c r="BA66" s="15">
        <v>0.4</v>
      </c>
      <c r="BB66" s="15">
        <v>4.0999999999999996</v>
      </c>
      <c r="BC66" s="15">
        <v>10.8</v>
      </c>
      <c r="BD66" s="15">
        <v>8.6</v>
      </c>
      <c r="BE66" s="15">
        <v>6.6</v>
      </c>
      <c r="BF66" s="15">
        <v>2.9</v>
      </c>
      <c r="BG66" s="15">
        <v>4.3</v>
      </c>
      <c r="BH66" s="15">
        <v>-0.2</v>
      </c>
      <c r="BI66" s="15">
        <v>3.3</v>
      </c>
      <c r="BJ66" s="15">
        <v>2.8</v>
      </c>
    </row>
    <row r="67" spans="1:62" ht="15" customHeight="1" x14ac:dyDescent="0.25">
      <c r="A67" s="12"/>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15"/>
    </row>
    <row r="68" spans="1:62" ht="15" customHeight="1" x14ac:dyDescent="0.25">
      <c r="A68" s="12" t="s">
        <v>62</v>
      </c>
      <c r="B68" s="15">
        <v>8.8000000000000007</v>
      </c>
      <c r="C68" s="15">
        <v>11.3</v>
      </c>
      <c r="D68" s="15">
        <v>8.9</v>
      </c>
      <c r="E68" s="15">
        <v>8.3000000000000007</v>
      </c>
      <c r="F68" s="15">
        <v>11.5</v>
      </c>
      <c r="G68" s="15">
        <v>11</v>
      </c>
      <c r="H68" s="15">
        <v>9.3000000000000007</v>
      </c>
      <c r="I68" s="15">
        <v>6.5</v>
      </c>
      <c r="J68" s="15">
        <v>6.3</v>
      </c>
      <c r="K68" s="15">
        <v>6.4</v>
      </c>
      <c r="L68" s="15">
        <v>7.2</v>
      </c>
      <c r="M68" s="15">
        <v>6.5</v>
      </c>
      <c r="N68" s="15">
        <v>3.4</v>
      </c>
      <c r="O68" s="15">
        <v>1</v>
      </c>
      <c r="P68" s="15">
        <v>0.9</v>
      </c>
      <c r="Q68" s="15">
        <v>-0.1</v>
      </c>
      <c r="R68" s="15">
        <v>-0.6</v>
      </c>
      <c r="S68" s="15">
        <v>0.8</v>
      </c>
      <c r="T68" s="15">
        <v>1.4</v>
      </c>
      <c r="U68" s="15">
        <v>1.1000000000000001</v>
      </c>
      <c r="V68" s="15">
        <v>1.5</v>
      </c>
      <c r="W68" s="15">
        <v>1.8</v>
      </c>
      <c r="X68" s="15">
        <v>1.8</v>
      </c>
      <c r="Y68" s="15">
        <v>1.3</v>
      </c>
      <c r="Z68" s="15">
        <v>0.8</v>
      </c>
      <c r="AA68" s="15">
        <v>1</v>
      </c>
      <c r="AB68" s="15"/>
      <c r="AC68" s="15">
        <v>1</v>
      </c>
      <c r="AD68" s="15">
        <v>1.5</v>
      </c>
      <c r="AE68" s="15">
        <v>0.8</v>
      </c>
      <c r="AF68" s="15">
        <v>1.5</v>
      </c>
      <c r="AG68" s="15">
        <v>3.5</v>
      </c>
      <c r="AH68" s="15">
        <v>3.4</v>
      </c>
      <c r="AI68" s="15">
        <v>3.2</v>
      </c>
      <c r="AJ68" s="15">
        <v>1.7</v>
      </c>
      <c r="AK68" s="15">
        <v>1.5</v>
      </c>
      <c r="AL68" s="15">
        <v>1.4</v>
      </c>
      <c r="AM68" s="15">
        <v>2.2000000000000002</v>
      </c>
      <c r="AN68" s="15">
        <v>2.2000000000000002</v>
      </c>
      <c r="AO68" s="15">
        <v>2.2999999999999998</v>
      </c>
      <c r="AP68" s="15">
        <v>1.7</v>
      </c>
      <c r="AQ68" s="15">
        <v>1.5</v>
      </c>
      <c r="AR68" s="15">
        <v>-0.8</v>
      </c>
      <c r="AS68" s="15">
        <v>-0.2</v>
      </c>
      <c r="AT68" s="15">
        <v>0.6</v>
      </c>
      <c r="AU68" s="15">
        <v>-0.2</v>
      </c>
      <c r="AV68" s="15">
        <v>0.1</v>
      </c>
      <c r="AW68" s="15">
        <v>0.2</v>
      </c>
      <c r="AX68" s="15">
        <v>0.7</v>
      </c>
      <c r="AY68" s="15">
        <v>2.7</v>
      </c>
      <c r="AZ68" s="15">
        <v>2.9</v>
      </c>
      <c r="BA68" s="15">
        <v>2.7</v>
      </c>
      <c r="BB68" s="15">
        <v>3.7</v>
      </c>
      <c r="BC68" s="15">
        <v>6.7</v>
      </c>
      <c r="BD68" s="15">
        <v>4.0999999999999996</v>
      </c>
      <c r="BE68" s="15">
        <v>4.9000000000000004</v>
      </c>
      <c r="BF68" s="15">
        <v>3.4</v>
      </c>
      <c r="BG68" s="15">
        <v>3</v>
      </c>
      <c r="BH68" s="15">
        <v>2.5</v>
      </c>
      <c r="BI68" s="15">
        <v>2.6</v>
      </c>
      <c r="BJ68" s="15">
        <v>2.5</v>
      </c>
    </row>
    <row r="69" spans="1:62" ht="15" customHeight="1" x14ac:dyDescent="0.25">
      <c r="A69" s="3" t="s">
        <v>79</v>
      </c>
      <c r="B69" s="15">
        <v>8.9</v>
      </c>
      <c r="C69" s="15">
        <v>11.4</v>
      </c>
      <c r="D69" s="15">
        <v>8.5</v>
      </c>
      <c r="E69" s="15">
        <v>7.9</v>
      </c>
      <c r="F69" s="15">
        <v>11.5</v>
      </c>
      <c r="G69" s="15">
        <v>11.1</v>
      </c>
      <c r="H69" s="15">
        <v>9.1</v>
      </c>
      <c r="I69" s="15">
        <v>6.4</v>
      </c>
      <c r="J69" s="15">
        <v>6.3</v>
      </c>
      <c r="K69" s="15">
        <v>6.5</v>
      </c>
      <c r="L69" s="15">
        <v>7.2</v>
      </c>
      <c r="M69" s="15">
        <v>6.8</v>
      </c>
      <c r="N69" s="15">
        <v>3.5</v>
      </c>
      <c r="O69" s="15">
        <v>1.1000000000000001</v>
      </c>
      <c r="P69" s="15">
        <v>0.8</v>
      </c>
      <c r="Q69" s="15">
        <v>-0.1</v>
      </c>
      <c r="R69" s="15">
        <v>-0.6</v>
      </c>
      <c r="S69" s="15">
        <v>0.9</v>
      </c>
      <c r="T69" s="15">
        <v>1.5</v>
      </c>
      <c r="U69" s="15">
        <v>1.1000000000000001</v>
      </c>
      <c r="V69" s="15">
        <v>1.5</v>
      </c>
      <c r="W69" s="15">
        <v>1.7</v>
      </c>
      <c r="X69" s="15">
        <v>1.9</v>
      </c>
      <c r="Y69" s="15">
        <v>1.3</v>
      </c>
      <c r="Z69" s="15">
        <v>0.8</v>
      </c>
      <c r="AA69" s="15">
        <v>1</v>
      </c>
      <c r="AB69" s="15"/>
      <c r="AC69" s="15">
        <v>1</v>
      </c>
      <c r="AD69" s="15">
        <v>1.6</v>
      </c>
      <c r="AE69" s="15">
        <v>0.9</v>
      </c>
      <c r="AF69" s="15">
        <v>1.5</v>
      </c>
      <c r="AG69" s="15">
        <v>3.6</v>
      </c>
      <c r="AH69" s="15">
        <v>3.4</v>
      </c>
      <c r="AI69" s="15">
        <v>3.4</v>
      </c>
      <c r="AJ69" s="15">
        <v>1.7</v>
      </c>
      <c r="AK69" s="15">
        <v>1.6</v>
      </c>
      <c r="AL69" s="15">
        <v>1.5</v>
      </c>
      <c r="AM69" s="15">
        <v>2.2999999999999998</v>
      </c>
      <c r="AN69" s="15">
        <v>2.1</v>
      </c>
      <c r="AO69" s="15">
        <v>2.1</v>
      </c>
      <c r="AP69" s="15">
        <v>1.9</v>
      </c>
      <c r="AQ69" s="15">
        <v>1.1000000000000001</v>
      </c>
      <c r="AR69" s="15">
        <v>-1.3</v>
      </c>
      <c r="AS69" s="15">
        <v>-0.4</v>
      </c>
      <c r="AT69" s="15">
        <v>0.4</v>
      </c>
      <c r="AU69" s="15">
        <v>-0.3</v>
      </c>
      <c r="AV69" s="15">
        <v>0.2</v>
      </c>
      <c r="AW69" s="15">
        <v>0.3</v>
      </c>
      <c r="AX69" s="15">
        <v>0.5</v>
      </c>
      <c r="AY69" s="15">
        <v>2.8</v>
      </c>
      <c r="AZ69" s="15">
        <v>3</v>
      </c>
      <c r="BA69" s="15">
        <v>3</v>
      </c>
      <c r="BB69" s="15">
        <v>3.7</v>
      </c>
      <c r="BC69" s="15">
        <v>6.6</v>
      </c>
      <c r="BD69" s="15">
        <v>4.0999999999999996</v>
      </c>
      <c r="BE69" s="15">
        <v>5.0999999999999996</v>
      </c>
      <c r="BF69" s="15">
        <v>3.4</v>
      </c>
      <c r="BG69" s="15">
        <v>3</v>
      </c>
      <c r="BH69" s="15">
        <v>2.5</v>
      </c>
      <c r="BI69" s="15">
        <v>2.6</v>
      </c>
      <c r="BJ69" s="15">
        <v>2.5</v>
      </c>
    </row>
    <row r="70" spans="1:62" ht="15" customHeight="1" x14ac:dyDescent="0.25">
      <c r="A70" s="3" t="s">
        <v>165</v>
      </c>
      <c r="B70" s="15">
        <v>9.4</v>
      </c>
      <c r="C70" s="15">
        <v>13.2</v>
      </c>
      <c r="D70" s="15">
        <v>11.2</v>
      </c>
      <c r="E70" s="15">
        <v>11</v>
      </c>
      <c r="F70" s="15">
        <v>12.1</v>
      </c>
      <c r="G70" s="15">
        <v>10.7</v>
      </c>
      <c r="H70" s="15">
        <v>10.6</v>
      </c>
      <c r="I70" s="15">
        <v>8.6</v>
      </c>
      <c r="J70" s="15">
        <v>8.3000000000000007</v>
      </c>
      <c r="K70" s="15">
        <v>8.9</v>
      </c>
      <c r="L70" s="15">
        <v>9.3000000000000007</v>
      </c>
      <c r="M70" s="15">
        <v>6.9</v>
      </c>
      <c r="N70" s="15">
        <v>2.1</v>
      </c>
      <c r="O70" s="15">
        <v>-0.3</v>
      </c>
      <c r="P70" s="15">
        <v>1.7</v>
      </c>
      <c r="Q70" s="15">
        <v>-0.8</v>
      </c>
      <c r="R70" s="15">
        <v>-0.1</v>
      </c>
      <c r="S70" s="15">
        <v>1.3</v>
      </c>
      <c r="T70" s="15">
        <v>2.2999999999999998</v>
      </c>
      <c r="U70" s="15">
        <v>0.8</v>
      </c>
      <c r="V70" s="15">
        <v>2.6</v>
      </c>
      <c r="W70" s="15">
        <v>2.1</v>
      </c>
      <c r="X70" s="15">
        <v>3.6</v>
      </c>
      <c r="Y70" s="15">
        <v>2.8</v>
      </c>
      <c r="Z70" s="15">
        <v>2.4</v>
      </c>
      <c r="AA70" s="15">
        <v>2.5</v>
      </c>
      <c r="AB70" s="15"/>
      <c r="AC70" s="15">
        <v>4.2</v>
      </c>
      <c r="AD70" s="15">
        <v>2.9</v>
      </c>
      <c r="AE70" s="15">
        <v>3.6</v>
      </c>
      <c r="AF70" s="15">
        <v>5.2</v>
      </c>
      <c r="AG70" s="15">
        <v>6.8</v>
      </c>
      <c r="AH70" s="15">
        <v>7</v>
      </c>
      <c r="AI70" s="15">
        <v>6.3</v>
      </c>
      <c r="AJ70" s="15">
        <v>4.5</v>
      </c>
      <c r="AK70" s="15">
        <v>3.1</v>
      </c>
      <c r="AL70" s="15">
        <v>2.6</v>
      </c>
      <c r="AM70" s="15">
        <v>3.9</v>
      </c>
      <c r="AN70" s="15">
        <v>2</v>
      </c>
      <c r="AO70" s="15">
        <v>2.8</v>
      </c>
      <c r="AP70" s="15">
        <v>3</v>
      </c>
      <c r="AQ70" s="15">
        <v>1.1000000000000001</v>
      </c>
      <c r="AR70" s="15">
        <v>-4.5</v>
      </c>
      <c r="AS70" s="15">
        <v>-3.3</v>
      </c>
      <c r="AT70" s="15">
        <v>-1.8</v>
      </c>
      <c r="AU70" s="15">
        <v>-2.7</v>
      </c>
      <c r="AV70" s="15">
        <v>-2.5</v>
      </c>
      <c r="AW70" s="15">
        <v>-0.2</v>
      </c>
      <c r="AX70" s="15">
        <v>0.4</v>
      </c>
      <c r="AY70" s="15">
        <v>4.8</v>
      </c>
      <c r="AZ70" s="15">
        <v>4.9000000000000004</v>
      </c>
      <c r="BA70" s="15">
        <v>5.5</v>
      </c>
      <c r="BB70" s="15">
        <v>5.5</v>
      </c>
      <c r="BC70" s="15">
        <v>7.2</v>
      </c>
      <c r="BD70" s="15">
        <v>3.1</v>
      </c>
      <c r="BE70" s="15">
        <v>6.6</v>
      </c>
      <c r="BF70" s="15">
        <v>3.9</v>
      </c>
      <c r="BG70" s="15">
        <v>3</v>
      </c>
      <c r="BH70" s="15">
        <v>2.7</v>
      </c>
      <c r="BI70" s="15">
        <v>2.8</v>
      </c>
      <c r="BJ70" s="15">
        <v>2.7</v>
      </c>
    </row>
    <row r="71" spans="1:62" ht="15" customHeight="1" x14ac:dyDescent="0.25">
      <c r="A71" s="12" t="s">
        <v>166</v>
      </c>
      <c r="B71" s="15">
        <v>8.6999999999999993</v>
      </c>
      <c r="C71" s="15">
        <v>10.6</v>
      </c>
      <c r="D71" s="15">
        <v>7.1</v>
      </c>
      <c r="E71" s="15">
        <v>6.4</v>
      </c>
      <c r="F71" s="15">
        <v>11.1</v>
      </c>
      <c r="G71" s="15">
        <v>11.2</v>
      </c>
      <c r="H71" s="15">
        <v>8.5</v>
      </c>
      <c r="I71" s="15">
        <v>5.2</v>
      </c>
      <c r="J71" s="15">
        <v>5.2</v>
      </c>
      <c r="K71" s="15">
        <v>5.2</v>
      </c>
      <c r="L71" s="15">
        <v>6</v>
      </c>
      <c r="M71" s="15">
        <v>6.7</v>
      </c>
      <c r="N71" s="15">
        <v>4.2</v>
      </c>
      <c r="O71" s="15">
        <v>1.8</v>
      </c>
      <c r="P71" s="15">
        <v>0.4</v>
      </c>
      <c r="Q71" s="15">
        <v>0.2</v>
      </c>
      <c r="R71" s="15">
        <v>-0.8</v>
      </c>
      <c r="S71" s="15">
        <v>0.7</v>
      </c>
      <c r="T71" s="15">
        <v>1.2</v>
      </c>
      <c r="U71" s="15">
        <v>1.2</v>
      </c>
      <c r="V71" s="15">
        <v>1.1000000000000001</v>
      </c>
      <c r="W71" s="15">
        <v>1.6</v>
      </c>
      <c r="X71" s="15">
        <v>1.2</v>
      </c>
      <c r="Y71" s="15">
        <v>0.8</v>
      </c>
      <c r="Z71" s="15">
        <v>0.2</v>
      </c>
      <c r="AA71" s="15">
        <v>0.4</v>
      </c>
      <c r="AB71" s="15"/>
      <c r="AC71" s="15">
        <v>-0.3</v>
      </c>
      <c r="AD71" s="15">
        <v>1</v>
      </c>
      <c r="AE71" s="15">
        <v>-0.2</v>
      </c>
      <c r="AF71" s="15">
        <v>0.1</v>
      </c>
      <c r="AG71" s="15">
        <v>2.2999999999999998</v>
      </c>
      <c r="AH71" s="15">
        <v>1.8</v>
      </c>
      <c r="AI71" s="15">
        <v>2</v>
      </c>
      <c r="AJ71" s="15">
        <v>0.3</v>
      </c>
      <c r="AK71" s="15">
        <v>0.8</v>
      </c>
      <c r="AL71" s="15">
        <v>0.9</v>
      </c>
      <c r="AM71" s="15">
        <v>1.4</v>
      </c>
      <c r="AN71" s="15">
        <v>2.1</v>
      </c>
      <c r="AO71" s="15">
        <v>1.8</v>
      </c>
      <c r="AP71" s="15">
        <v>1.4</v>
      </c>
      <c r="AQ71" s="15">
        <v>1.1000000000000001</v>
      </c>
      <c r="AR71" s="15">
        <v>-0.1</v>
      </c>
      <c r="AS71" s="15">
        <v>0.6</v>
      </c>
      <c r="AT71" s="15">
        <v>0.9</v>
      </c>
      <c r="AU71" s="15">
        <v>0.4</v>
      </c>
      <c r="AV71" s="15">
        <v>0.8</v>
      </c>
      <c r="AW71" s="15">
        <v>0.5</v>
      </c>
      <c r="AX71" s="15">
        <v>0.6</v>
      </c>
      <c r="AY71" s="15">
        <v>1.9</v>
      </c>
      <c r="AZ71" s="15">
        <v>2.2000000000000002</v>
      </c>
      <c r="BA71" s="15">
        <v>1.9</v>
      </c>
      <c r="BB71" s="15">
        <v>2.8</v>
      </c>
      <c r="BC71" s="15">
        <v>6.3</v>
      </c>
      <c r="BD71" s="15">
        <v>4.5</v>
      </c>
      <c r="BE71" s="15">
        <v>4.5</v>
      </c>
      <c r="BF71" s="15">
        <v>3.1</v>
      </c>
      <c r="BG71" s="15">
        <v>3</v>
      </c>
      <c r="BH71" s="15">
        <v>2.4</v>
      </c>
      <c r="BI71" s="15">
        <v>2.5</v>
      </c>
      <c r="BJ71" s="15">
        <v>2.4</v>
      </c>
    </row>
    <row r="72" spans="1:62" ht="15" customHeight="1" x14ac:dyDescent="0.25">
      <c r="A72" s="12" t="s">
        <v>80</v>
      </c>
      <c r="B72" s="15">
        <v>8.1999999999999993</v>
      </c>
      <c r="C72" s="15">
        <v>11.1</v>
      </c>
      <c r="D72" s="15">
        <v>10.3</v>
      </c>
      <c r="E72" s="15">
        <v>9.9</v>
      </c>
      <c r="F72" s="15">
        <v>11.8</v>
      </c>
      <c r="G72" s="15">
        <v>10.6</v>
      </c>
      <c r="H72" s="15">
        <v>9.8000000000000007</v>
      </c>
      <c r="I72" s="15">
        <v>6.8</v>
      </c>
      <c r="J72" s="15">
        <v>6.4</v>
      </c>
      <c r="K72" s="15">
        <v>6.2</v>
      </c>
      <c r="L72" s="15">
        <v>7.2</v>
      </c>
      <c r="M72" s="15">
        <v>5.6</v>
      </c>
      <c r="N72" s="15">
        <v>3.1</v>
      </c>
      <c r="O72" s="15">
        <v>0.7</v>
      </c>
      <c r="P72" s="15">
        <v>1.1000000000000001</v>
      </c>
      <c r="Q72" s="15">
        <v>-0.1</v>
      </c>
      <c r="R72" s="15">
        <v>-0.5</v>
      </c>
      <c r="S72" s="15">
        <v>0.6</v>
      </c>
      <c r="T72" s="15">
        <v>0.8</v>
      </c>
      <c r="U72" s="15">
        <v>1</v>
      </c>
      <c r="V72" s="15">
        <v>1.6</v>
      </c>
      <c r="W72" s="15">
        <v>2.1</v>
      </c>
      <c r="X72" s="15">
        <v>1.3</v>
      </c>
      <c r="Y72" s="15">
        <v>1.1000000000000001</v>
      </c>
      <c r="Z72" s="15">
        <v>0.5</v>
      </c>
      <c r="AA72" s="15">
        <v>0.6</v>
      </c>
      <c r="AB72" s="15"/>
      <c r="AC72" s="15">
        <v>0.7</v>
      </c>
      <c r="AD72" s="15">
        <v>1.2</v>
      </c>
      <c r="AE72" s="15">
        <v>0.4</v>
      </c>
      <c r="AF72" s="15">
        <v>1.2</v>
      </c>
      <c r="AG72" s="15">
        <v>3</v>
      </c>
      <c r="AH72" s="15">
        <v>3.6</v>
      </c>
      <c r="AI72" s="15">
        <v>2.6</v>
      </c>
      <c r="AJ72" s="15">
        <v>2</v>
      </c>
      <c r="AK72" s="15">
        <v>0.8</v>
      </c>
      <c r="AL72" s="15">
        <v>0.9</v>
      </c>
      <c r="AM72" s="15">
        <v>2</v>
      </c>
      <c r="AN72" s="15">
        <v>2.4</v>
      </c>
      <c r="AO72" s="15">
        <v>3</v>
      </c>
      <c r="AP72" s="15">
        <v>0.8</v>
      </c>
      <c r="AQ72" s="15">
        <v>2.7</v>
      </c>
      <c r="AR72" s="15">
        <v>0.9</v>
      </c>
      <c r="AS72" s="15">
        <v>0.7</v>
      </c>
      <c r="AT72" s="15">
        <v>1.4</v>
      </c>
      <c r="AU72" s="15">
        <v>0.3</v>
      </c>
      <c r="AV72" s="15">
        <v>-0.2</v>
      </c>
      <c r="AW72" s="15">
        <v>-0.2</v>
      </c>
      <c r="AX72" s="15">
        <v>1.4</v>
      </c>
      <c r="AY72" s="15">
        <v>2.2000000000000002</v>
      </c>
      <c r="AZ72" s="15">
        <v>2.2000000000000002</v>
      </c>
      <c r="BA72" s="15">
        <v>1.5</v>
      </c>
      <c r="BB72" s="15">
        <v>3.4</v>
      </c>
      <c r="BC72" s="15">
        <v>7</v>
      </c>
      <c r="BD72" s="15">
        <v>4.3</v>
      </c>
      <c r="BE72" s="15">
        <v>3.5</v>
      </c>
      <c r="BF72" s="15">
        <v>3.3</v>
      </c>
      <c r="BG72" s="15">
        <v>3</v>
      </c>
      <c r="BH72" s="15">
        <v>2.5</v>
      </c>
      <c r="BI72" s="15">
        <v>2.6</v>
      </c>
      <c r="BJ72" s="15">
        <v>2.4</v>
      </c>
    </row>
    <row r="73" spans="1:62" ht="15" customHeight="1" x14ac:dyDescent="0.25">
      <c r="A73" s="3"/>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row>
    <row r="74" spans="1:62" ht="15" customHeight="1" x14ac:dyDescent="0.25">
      <c r="A74" s="12" t="s">
        <v>64</v>
      </c>
      <c r="B74" s="15">
        <v>6.7</v>
      </c>
      <c r="C74" s="15">
        <v>9.8000000000000007</v>
      </c>
      <c r="D74" s="15">
        <v>8.4</v>
      </c>
      <c r="E74" s="15">
        <v>9.3000000000000007</v>
      </c>
      <c r="F74" s="15">
        <v>11.7</v>
      </c>
      <c r="G74" s="15">
        <v>10.1</v>
      </c>
      <c r="H74" s="15">
        <v>9.4</v>
      </c>
      <c r="I74" s="15">
        <v>6.6</v>
      </c>
      <c r="J74" s="15">
        <v>5.6</v>
      </c>
      <c r="K74" s="15">
        <v>5.0999999999999996</v>
      </c>
      <c r="L74" s="15">
        <v>6.5</v>
      </c>
      <c r="M74" s="15">
        <v>5</v>
      </c>
      <c r="N74" s="15">
        <v>4.3</v>
      </c>
      <c r="O74" s="15">
        <v>1.7</v>
      </c>
      <c r="P74" s="15">
        <v>1.7</v>
      </c>
      <c r="Q74" s="15">
        <v>1.4</v>
      </c>
      <c r="R74" s="15">
        <v>-0.2</v>
      </c>
      <c r="S74" s="15">
        <v>0.7</v>
      </c>
      <c r="T74" s="15">
        <v>0.9</v>
      </c>
      <c r="U74" s="15">
        <v>1.4</v>
      </c>
      <c r="V74" s="15">
        <v>1.8</v>
      </c>
      <c r="W74" s="15">
        <v>3</v>
      </c>
      <c r="X74" s="15">
        <v>3.1</v>
      </c>
      <c r="Y74" s="15">
        <v>1.9</v>
      </c>
      <c r="Z74" s="15">
        <v>2.1</v>
      </c>
      <c r="AA74" s="15">
        <v>1.9</v>
      </c>
      <c r="AB74" s="15"/>
      <c r="AC74" s="15">
        <v>1.2</v>
      </c>
      <c r="AD74" s="15">
        <v>2.1</v>
      </c>
      <c r="AE74" s="15">
        <v>1.5</v>
      </c>
      <c r="AF74" s="15">
        <v>1.9</v>
      </c>
      <c r="AG74" s="15">
        <v>3.2</v>
      </c>
      <c r="AH74" s="15">
        <v>3.6</v>
      </c>
      <c r="AI74" s="15">
        <v>3.8</v>
      </c>
      <c r="AJ74" s="15">
        <v>2.5</v>
      </c>
      <c r="AK74" s="15">
        <v>1.5</v>
      </c>
      <c r="AL74" s="15">
        <v>1.7</v>
      </c>
      <c r="AM74" s="15">
        <v>2.5</v>
      </c>
      <c r="AN74" s="15">
        <v>2.4</v>
      </c>
      <c r="AO74" s="15">
        <v>2.2999999999999998</v>
      </c>
      <c r="AP74" s="15">
        <v>0.4</v>
      </c>
      <c r="AQ74" s="15">
        <v>1.7</v>
      </c>
      <c r="AR74" s="15">
        <v>1.2</v>
      </c>
      <c r="AS74" s="15">
        <v>1.1000000000000001</v>
      </c>
      <c r="AT74" s="15">
        <v>1.2</v>
      </c>
      <c r="AU74" s="15">
        <v>0.6</v>
      </c>
      <c r="AV74" s="15">
        <v>0</v>
      </c>
      <c r="AW74" s="15">
        <v>0.5</v>
      </c>
      <c r="AX74" s="15">
        <v>1.6</v>
      </c>
      <c r="AY74" s="15">
        <v>2.5</v>
      </c>
      <c r="AZ74" s="15">
        <v>2.7</v>
      </c>
      <c r="BA74" s="15">
        <v>2.2999999999999998</v>
      </c>
      <c r="BB74" s="15">
        <v>3.6</v>
      </c>
      <c r="BC74" s="15">
        <v>7.3</v>
      </c>
      <c r="BD74" s="15">
        <v>5.8</v>
      </c>
      <c r="BE74" s="15">
        <v>4.2</v>
      </c>
      <c r="BF74" s="15">
        <v>3.3</v>
      </c>
      <c r="BG74" s="15">
        <v>2.6</v>
      </c>
      <c r="BH74" s="15">
        <v>2.5</v>
      </c>
      <c r="BI74" s="15">
        <v>2.6</v>
      </c>
      <c r="BJ74" s="15">
        <v>2.5</v>
      </c>
    </row>
    <row r="75" spans="1:62" ht="15" customHeight="1" x14ac:dyDescent="0.25">
      <c r="A75" s="3"/>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row>
    <row r="76" spans="1:62" ht="15" customHeight="1" x14ac:dyDescent="0.25">
      <c r="A76" s="12" t="s">
        <v>65</v>
      </c>
      <c r="B76" s="15">
        <v>5.2</v>
      </c>
      <c r="C76" s="15">
        <v>3.4</v>
      </c>
      <c r="D76" s="15">
        <v>2.6</v>
      </c>
      <c r="E76" s="15">
        <v>8</v>
      </c>
      <c r="F76" s="15">
        <v>27.6</v>
      </c>
      <c r="G76" s="15">
        <v>6.9</v>
      </c>
      <c r="H76" s="15">
        <v>6.7</v>
      </c>
      <c r="I76" s="15">
        <v>3.4</v>
      </c>
      <c r="J76" s="15">
        <v>0.6</v>
      </c>
      <c r="K76" s="15">
        <v>7.8</v>
      </c>
      <c r="L76" s="15">
        <v>11.9</v>
      </c>
      <c r="M76" s="15">
        <v>12.1</v>
      </c>
      <c r="N76" s="15">
        <v>4.4000000000000004</v>
      </c>
      <c r="O76" s="15">
        <v>0.5</v>
      </c>
      <c r="P76" s="15">
        <v>4.5999999999999996</v>
      </c>
      <c r="Q76" s="15">
        <v>2.1</v>
      </c>
      <c r="R76" s="15">
        <v>-14</v>
      </c>
      <c r="S76" s="15">
        <v>-5</v>
      </c>
      <c r="T76" s="15">
        <v>0.3</v>
      </c>
      <c r="U76" s="15">
        <v>3.7</v>
      </c>
      <c r="V76" s="15">
        <v>-0.8</v>
      </c>
      <c r="W76" s="15">
        <v>0.3</v>
      </c>
      <c r="X76" s="15">
        <v>-2</v>
      </c>
      <c r="Y76" s="15">
        <v>-2.2999999999999998</v>
      </c>
      <c r="Z76" s="15">
        <v>0.4</v>
      </c>
      <c r="AA76" s="15">
        <v>0.8</v>
      </c>
      <c r="AB76" s="15"/>
      <c r="AC76" s="15">
        <v>0.7</v>
      </c>
      <c r="AD76" s="15">
        <v>2.7</v>
      </c>
      <c r="AE76" s="15">
        <v>-1.6</v>
      </c>
      <c r="AF76" s="15">
        <v>-1.4</v>
      </c>
      <c r="AG76" s="15">
        <v>5.8</v>
      </c>
      <c r="AH76" s="15">
        <v>0.4</v>
      </c>
      <c r="AI76" s="15">
        <v>-1.8</v>
      </c>
      <c r="AJ76" s="15">
        <v>-0.9</v>
      </c>
      <c r="AK76" s="15">
        <v>0.8</v>
      </c>
      <c r="AL76" s="15">
        <v>3.1</v>
      </c>
      <c r="AM76" s="15">
        <v>2.9</v>
      </c>
      <c r="AN76" s="15">
        <v>1.4</v>
      </c>
      <c r="AO76" s="15">
        <v>4.2</v>
      </c>
      <c r="AP76" s="15">
        <v>-6.2</v>
      </c>
      <c r="AQ76" s="15">
        <v>4.5999999999999996</v>
      </c>
      <c r="AR76" s="15">
        <v>4.7</v>
      </c>
      <c r="AS76" s="15">
        <v>2.4</v>
      </c>
      <c r="AT76" s="15">
        <v>-0.9</v>
      </c>
      <c r="AU76" s="15">
        <v>-1.8</v>
      </c>
      <c r="AV76" s="15">
        <v>-1.9</v>
      </c>
      <c r="AW76" s="15">
        <v>-2.7</v>
      </c>
      <c r="AX76" s="15">
        <v>2.7</v>
      </c>
      <c r="AY76" s="15">
        <v>2.1</v>
      </c>
      <c r="AZ76" s="15">
        <v>0.5</v>
      </c>
      <c r="BA76" s="15">
        <v>-2.6</v>
      </c>
      <c r="BB76" s="15">
        <v>8.6999999999999993</v>
      </c>
      <c r="BC76" s="15">
        <v>19.100000000000001</v>
      </c>
      <c r="BD76" s="15">
        <v>-0.9</v>
      </c>
      <c r="BE76" s="15">
        <v>0.4</v>
      </c>
      <c r="BF76" s="15">
        <v>2.2999999999999998</v>
      </c>
      <c r="BG76" s="15">
        <v>1.2</v>
      </c>
      <c r="BH76" s="15">
        <v>1.1000000000000001</v>
      </c>
      <c r="BI76" s="15">
        <v>1.2</v>
      </c>
      <c r="BJ76" s="15">
        <v>1.4</v>
      </c>
    </row>
    <row r="77" spans="1:62" ht="15" customHeight="1" x14ac:dyDescent="0.25">
      <c r="A77" s="3"/>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row>
    <row r="78" spans="1:62" ht="15" customHeight="1" x14ac:dyDescent="0.25">
      <c r="A78" s="12" t="s">
        <v>66</v>
      </c>
      <c r="B78" s="15">
        <v>6.3</v>
      </c>
      <c r="C78" s="15">
        <v>7.8</v>
      </c>
      <c r="D78" s="15">
        <v>6.6</v>
      </c>
      <c r="E78" s="15">
        <v>8.9</v>
      </c>
      <c r="F78" s="15">
        <v>16.600000000000001</v>
      </c>
      <c r="G78" s="15">
        <v>9.1</v>
      </c>
      <c r="H78" s="15">
        <v>8.5</v>
      </c>
      <c r="I78" s="15">
        <v>5.5</v>
      </c>
      <c r="J78" s="15">
        <v>4.0999999999999996</v>
      </c>
      <c r="K78" s="15">
        <v>5.9</v>
      </c>
      <c r="L78" s="15">
        <v>8.1999999999999993</v>
      </c>
      <c r="M78" s="15">
        <v>7.4</v>
      </c>
      <c r="N78" s="15">
        <v>4.3</v>
      </c>
      <c r="O78" s="15">
        <v>1.3</v>
      </c>
      <c r="P78" s="15">
        <v>2.7</v>
      </c>
      <c r="Q78" s="15">
        <v>1.7</v>
      </c>
      <c r="R78" s="15">
        <v>-5.4</v>
      </c>
      <c r="S78" s="15">
        <v>-1.3</v>
      </c>
      <c r="T78" s="15">
        <v>0.7</v>
      </c>
      <c r="U78" s="15">
        <v>2.2000000000000002</v>
      </c>
      <c r="V78" s="15">
        <v>0.8</v>
      </c>
      <c r="W78" s="15">
        <v>2</v>
      </c>
      <c r="X78" s="15">
        <v>1.2</v>
      </c>
      <c r="Y78" s="15">
        <v>0.3</v>
      </c>
      <c r="Z78" s="15">
        <v>1.4</v>
      </c>
      <c r="AA78" s="15">
        <v>1.5</v>
      </c>
      <c r="AB78" s="15"/>
      <c r="AC78" s="15">
        <v>1</v>
      </c>
      <c r="AD78" s="15">
        <v>2.2999999999999998</v>
      </c>
      <c r="AE78" s="15">
        <v>0.3</v>
      </c>
      <c r="AF78" s="15">
        <v>0.6</v>
      </c>
      <c r="AG78" s="15">
        <v>4.2</v>
      </c>
      <c r="AH78" s="15">
        <v>2.2999999999999998</v>
      </c>
      <c r="AI78" s="15">
        <v>1.5</v>
      </c>
      <c r="AJ78" s="15">
        <v>1.2</v>
      </c>
      <c r="AK78" s="15">
        <v>1.2</v>
      </c>
      <c r="AL78" s="15">
        <v>2.2999999999999998</v>
      </c>
      <c r="AM78" s="15">
        <v>2.7</v>
      </c>
      <c r="AN78" s="15">
        <v>1.9</v>
      </c>
      <c r="AO78" s="15">
        <v>3.1</v>
      </c>
      <c r="AP78" s="15">
        <v>-2.4</v>
      </c>
      <c r="AQ78" s="15">
        <v>3</v>
      </c>
      <c r="AR78" s="15">
        <v>2.8</v>
      </c>
      <c r="AS78" s="15">
        <v>1.7</v>
      </c>
      <c r="AT78" s="15">
        <v>0.2</v>
      </c>
      <c r="AU78" s="15">
        <v>-0.6</v>
      </c>
      <c r="AV78" s="15">
        <v>-0.9</v>
      </c>
      <c r="AW78" s="15">
        <v>-1.1000000000000001</v>
      </c>
      <c r="AX78" s="15">
        <v>2.1</v>
      </c>
      <c r="AY78" s="15">
        <v>2.2999999999999998</v>
      </c>
      <c r="AZ78" s="15">
        <v>1.6</v>
      </c>
      <c r="BA78" s="15">
        <v>-0.1</v>
      </c>
      <c r="BB78" s="15">
        <v>6.1</v>
      </c>
      <c r="BC78" s="15">
        <v>13</v>
      </c>
      <c r="BD78" s="15">
        <v>2.4</v>
      </c>
      <c r="BE78" s="15">
        <v>2.2999999999999998</v>
      </c>
      <c r="BF78" s="15">
        <v>2.8</v>
      </c>
      <c r="BG78" s="15">
        <v>1.9</v>
      </c>
      <c r="BH78" s="15">
        <v>1.8</v>
      </c>
      <c r="BI78" s="15">
        <v>1.9</v>
      </c>
      <c r="BJ78" s="15">
        <v>2</v>
      </c>
    </row>
    <row r="79" spans="1:62" ht="15" customHeight="1" x14ac:dyDescent="0.25">
      <c r="A79" s="12"/>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row>
    <row r="80" spans="1:62" ht="15" customHeight="1" x14ac:dyDescent="0.25">
      <c r="A80" s="12" t="s">
        <v>78</v>
      </c>
      <c r="B80" s="15">
        <v>8.6</v>
      </c>
      <c r="C80" s="15">
        <v>11.3</v>
      </c>
      <c r="D80" s="15">
        <v>11.4</v>
      </c>
      <c r="E80" s="15">
        <v>10.9</v>
      </c>
      <c r="F80" s="15">
        <v>13.6</v>
      </c>
      <c r="G80" s="15">
        <v>12.4</v>
      </c>
      <c r="H80" s="15">
        <v>9.8000000000000007</v>
      </c>
      <c r="I80" s="15">
        <v>6.7</v>
      </c>
      <c r="J80" s="15">
        <v>6.7</v>
      </c>
      <c r="K80" s="15">
        <v>5.8</v>
      </c>
      <c r="L80" s="15">
        <v>5.3</v>
      </c>
      <c r="M80" s="15">
        <v>3.6</v>
      </c>
      <c r="N80" s="15">
        <v>3.8</v>
      </c>
      <c r="O80" s="15">
        <v>0.3</v>
      </c>
      <c r="P80" s="15">
        <v>-0.3</v>
      </c>
      <c r="Q80" s="15">
        <v>0.7</v>
      </c>
      <c r="R80" s="15">
        <v>1.1000000000000001</v>
      </c>
      <c r="S80" s="15">
        <v>1.7</v>
      </c>
      <c r="T80" s="15">
        <v>0.5</v>
      </c>
      <c r="U80" s="15">
        <v>0.8</v>
      </c>
      <c r="V80" s="15">
        <v>2.5</v>
      </c>
      <c r="W80" s="15">
        <v>3.7</v>
      </c>
      <c r="X80" s="15">
        <v>3.7</v>
      </c>
      <c r="Y80" s="15">
        <v>1.6</v>
      </c>
      <c r="Z80" s="15">
        <v>1.9</v>
      </c>
      <c r="AA80" s="15">
        <v>2.2000000000000002</v>
      </c>
      <c r="AB80" s="15"/>
      <c r="AC80" s="15">
        <v>1.2</v>
      </c>
      <c r="AD80" s="15">
        <v>2.1</v>
      </c>
      <c r="AE80" s="15">
        <v>1.9</v>
      </c>
      <c r="AF80" s="15">
        <v>2.5</v>
      </c>
      <c r="AG80" s="15">
        <v>3.8</v>
      </c>
      <c r="AH80" s="15">
        <v>4.4000000000000004</v>
      </c>
      <c r="AI80" s="15">
        <v>4.7</v>
      </c>
      <c r="AJ80" s="15">
        <v>3</v>
      </c>
      <c r="AK80" s="15">
        <v>1.8</v>
      </c>
      <c r="AL80" s="15">
        <v>1.7</v>
      </c>
      <c r="AM80" s="15">
        <v>2</v>
      </c>
      <c r="AN80" s="15">
        <v>2.8</v>
      </c>
      <c r="AO80" s="15">
        <v>2.5</v>
      </c>
      <c r="AP80" s="15">
        <v>1.9</v>
      </c>
      <c r="AQ80" s="15">
        <v>2.2000000000000002</v>
      </c>
      <c r="AR80" s="15">
        <v>0.5</v>
      </c>
      <c r="AS80" s="15">
        <v>2.2000000000000002</v>
      </c>
      <c r="AT80" s="15">
        <v>0.4</v>
      </c>
      <c r="AU80" s="15">
        <v>0.6</v>
      </c>
      <c r="AV80" s="15">
        <v>0.1</v>
      </c>
      <c r="AW80" s="15">
        <v>0.1</v>
      </c>
      <c r="AX80" s="15">
        <v>1.5</v>
      </c>
      <c r="AY80" s="15">
        <v>3.1</v>
      </c>
      <c r="AZ80" s="15">
        <v>3.1</v>
      </c>
      <c r="BA80" s="15">
        <v>2</v>
      </c>
      <c r="BB80" s="15">
        <v>3.2</v>
      </c>
      <c r="BC80" s="15">
        <v>5.7</v>
      </c>
      <c r="BD80" s="15">
        <v>5.8</v>
      </c>
      <c r="BE80" s="15">
        <v>5.2</v>
      </c>
      <c r="BF80" s="15">
        <v>4.0999999999999996</v>
      </c>
      <c r="BG80" s="15">
        <v>3.1</v>
      </c>
      <c r="BH80" s="15">
        <v>2.7</v>
      </c>
      <c r="BI80" s="15">
        <v>3.1</v>
      </c>
      <c r="BJ80" s="15">
        <v>2.9</v>
      </c>
    </row>
    <row r="81" spans="1:62" ht="15" customHeight="1" x14ac:dyDescent="0.25">
      <c r="A81" s="29"/>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16"/>
      <c r="BC81" s="16"/>
      <c r="BD81" s="16"/>
      <c r="BE81" s="16"/>
      <c r="BF81" s="16"/>
      <c r="BG81" s="16"/>
      <c r="BH81" s="16"/>
      <c r="BI81" s="16"/>
      <c r="BJ81" s="16"/>
    </row>
    <row r="82" spans="1:62" ht="15" customHeight="1" x14ac:dyDescent="0.25">
      <c r="A82" s="23" t="s">
        <v>173</v>
      </c>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row>
    <row r="83" spans="1:62" ht="15" customHeight="1" x14ac:dyDescent="0.25">
      <c r="A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row>
    <row r="84" spans="1:62" ht="15" customHeight="1" x14ac:dyDescent="0.2">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row>
  </sheetData>
  <hyperlinks>
    <hyperlink ref="A1" location="contents!A1" display="to contents" xr:uid="{00000000-0004-0000-0D00-000000000000}"/>
  </hyperlinks>
  <pageMargins left="0.7" right="0.7" top="0.75" bottom="0.75" header="0.3" footer="0.3"/>
  <pageSetup orientation="portrait" horizontalDpi="1200" verticalDpi="12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J53"/>
  <sheetViews>
    <sheetView workbookViewId="0"/>
  </sheetViews>
  <sheetFormatPr defaultColWidth="11.42578125" defaultRowHeight="12.75" x14ac:dyDescent="0.2"/>
  <cols>
    <col min="1" max="1" width="51.7109375" customWidth="1"/>
    <col min="2" max="26" width="8" customWidth="1"/>
    <col min="27" max="28" width="15.7109375" customWidth="1"/>
    <col min="29" max="63" width="8" customWidth="1"/>
  </cols>
  <sheetData>
    <row r="1" spans="1:62" x14ac:dyDescent="0.2">
      <c r="A1" s="1" t="s">
        <v>443</v>
      </c>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row>
    <row r="2" spans="1:62" x14ac:dyDescent="0.2">
      <c r="A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row>
    <row r="3" spans="1:62" ht="39" customHeight="1" x14ac:dyDescent="0.25">
      <c r="A3" s="18" t="s">
        <v>479</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row>
    <row r="4" spans="1:62" ht="15" customHeight="1" x14ac:dyDescent="0.25">
      <c r="A4" s="3"/>
      <c r="B4" s="3">
        <v>1970</v>
      </c>
      <c r="C4" s="3">
        <v>1971</v>
      </c>
      <c r="D4" s="3">
        <v>1972</v>
      </c>
      <c r="E4" s="3">
        <v>1973</v>
      </c>
      <c r="F4" s="3">
        <v>1974</v>
      </c>
      <c r="G4" s="3">
        <v>1975</v>
      </c>
      <c r="H4" s="3">
        <v>1976</v>
      </c>
      <c r="I4" s="3">
        <v>1977</v>
      </c>
      <c r="J4" s="3">
        <v>1978</v>
      </c>
      <c r="K4" s="3">
        <v>1979</v>
      </c>
      <c r="L4" s="3">
        <v>1980</v>
      </c>
      <c r="M4" s="3">
        <v>1981</v>
      </c>
      <c r="N4" s="3">
        <v>1982</v>
      </c>
      <c r="O4" s="3">
        <v>1983</v>
      </c>
      <c r="P4" s="3">
        <v>1984</v>
      </c>
      <c r="Q4" s="3">
        <v>1985</v>
      </c>
      <c r="R4" s="3">
        <v>1986</v>
      </c>
      <c r="S4" s="3">
        <v>1987</v>
      </c>
      <c r="T4" s="3">
        <v>1988</v>
      </c>
      <c r="U4" s="3">
        <v>1989</v>
      </c>
      <c r="V4" s="3">
        <v>1990</v>
      </c>
      <c r="W4" s="3">
        <v>1991</v>
      </c>
      <c r="X4" s="3">
        <v>1992</v>
      </c>
      <c r="Y4" s="3">
        <v>1993</v>
      </c>
      <c r="Z4" s="3">
        <v>1994</v>
      </c>
      <c r="AA4" s="3">
        <v>1995</v>
      </c>
      <c r="AB4" s="3">
        <v>1995</v>
      </c>
      <c r="AC4" s="3">
        <v>1996</v>
      </c>
      <c r="AD4" s="3">
        <v>1997</v>
      </c>
      <c r="AE4" s="3">
        <v>1998</v>
      </c>
      <c r="AF4" s="3">
        <v>1999</v>
      </c>
      <c r="AG4" s="3">
        <v>2000</v>
      </c>
      <c r="AH4" s="3">
        <v>2001</v>
      </c>
      <c r="AI4" s="3">
        <v>2002</v>
      </c>
      <c r="AJ4" s="3">
        <v>2003</v>
      </c>
      <c r="AK4" s="3">
        <v>2004</v>
      </c>
      <c r="AL4" s="3">
        <v>2005</v>
      </c>
      <c r="AM4" s="3">
        <v>2006</v>
      </c>
      <c r="AN4" s="3">
        <v>2007</v>
      </c>
      <c r="AO4" s="3">
        <v>2008</v>
      </c>
      <c r="AP4" s="3">
        <v>2009</v>
      </c>
      <c r="AQ4" s="3">
        <v>2010</v>
      </c>
      <c r="AR4" s="3">
        <v>2011</v>
      </c>
      <c r="AS4" s="3">
        <v>2012</v>
      </c>
      <c r="AT4" s="3">
        <v>2013</v>
      </c>
      <c r="AU4" s="3">
        <v>2014</v>
      </c>
      <c r="AV4" s="3">
        <v>2015</v>
      </c>
      <c r="AW4" s="3">
        <v>2016</v>
      </c>
      <c r="AX4" s="3">
        <v>2017</v>
      </c>
      <c r="AY4" s="3">
        <v>2018</v>
      </c>
      <c r="AZ4" s="3">
        <v>2019</v>
      </c>
      <c r="BA4" s="3">
        <v>2020</v>
      </c>
      <c r="BB4" s="3">
        <v>2021</v>
      </c>
      <c r="BC4" s="3">
        <v>2022</v>
      </c>
      <c r="BD4" s="3">
        <v>2023</v>
      </c>
      <c r="BE4" s="3">
        <v>2024</v>
      </c>
      <c r="BF4" s="3">
        <v>2025</v>
      </c>
      <c r="BG4" s="3">
        <v>2026</v>
      </c>
      <c r="BH4" s="3">
        <v>2027</v>
      </c>
      <c r="BI4" s="3">
        <v>2028</v>
      </c>
      <c r="BJ4" s="3">
        <v>2029</v>
      </c>
    </row>
    <row r="5" spans="1:62" ht="15" customHeight="1" x14ac:dyDescent="0.25">
      <c r="A5" s="20" t="s">
        <v>145</v>
      </c>
      <c r="B5" s="3"/>
      <c r="C5" s="3"/>
      <c r="D5" s="3"/>
      <c r="E5" s="3"/>
      <c r="F5" s="3"/>
      <c r="G5" s="3"/>
      <c r="H5" s="3"/>
      <c r="I5" s="3"/>
      <c r="J5" s="3"/>
      <c r="K5" s="3"/>
      <c r="L5" s="3"/>
      <c r="M5" s="3"/>
      <c r="N5" s="3"/>
      <c r="O5" s="3"/>
      <c r="P5" s="3"/>
      <c r="Q5" s="3"/>
      <c r="R5" s="3"/>
      <c r="S5" s="3"/>
      <c r="T5" s="3"/>
      <c r="U5" s="3"/>
      <c r="V5" s="3"/>
      <c r="W5" s="3"/>
      <c r="X5" s="3"/>
      <c r="Y5" s="3"/>
      <c r="Z5" s="3"/>
      <c r="AA5" s="3" t="s">
        <v>473</v>
      </c>
      <c r="AB5" s="3" t="s">
        <v>472</v>
      </c>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row>
    <row r="6" spans="1:62" ht="15" customHeight="1" x14ac:dyDescent="0.25">
      <c r="A6" s="27"/>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row>
    <row r="7" spans="1:62" ht="15" customHeight="1" x14ac:dyDescent="0.25">
      <c r="A7" s="12" t="s">
        <v>45</v>
      </c>
      <c r="B7" s="15">
        <v>33.1</v>
      </c>
      <c r="C7" s="15">
        <v>38.1</v>
      </c>
      <c r="D7" s="15">
        <v>42.7</v>
      </c>
      <c r="E7" s="15">
        <v>49.6</v>
      </c>
      <c r="F7" s="15">
        <v>57.6</v>
      </c>
      <c r="G7" s="15">
        <v>65.2</v>
      </c>
      <c r="H7" s="15">
        <v>72.599999999999994</v>
      </c>
      <c r="I7" s="15">
        <v>79.400000000000006</v>
      </c>
      <c r="J7" s="15">
        <v>86.2</v>
      </c>
      <c r="K7" s="15">
        <v>92.6</v>
      </c>
      <c r="L7" s="15">
        <v>98.5</v>
      </c>
      <c r="M7" s="15">
        <v>100.5</v>
      </c>
      <c r="N7" s="15">
        <v>103.5</v>
      </c>
      <c r="O7" s="15">
        <v>105.2</v>
      </c>
      <c r="P7" s="15">
        <v>105.6</v>
      </c>
      <c r="Q7" s="15">
        <v>109.3</v>
      </c>
      <c r="R7" s="15">
        <v>114.4</v>
      </c>
      <c r="S7" s="15">
        <v>118.2</v>
      </c>
      <c r="T7" s="15">
        <v>121.5</v>
      </c>
      <c r="U7" s="15">
        <v>125.1</v>
      </c>
      <c r="V7" s="15">
        <v>133.30000000000001</v>
      </c>
      <c r="W7" s="15">
        <v>141.9</v>
      </c>
      <c r="X7" s="15">
        <v>150.6</v>
      </c>
      <c r="Y7" s="15">
        <v>154.4</v>
      </c>
      <c r="Z7" s="15">
        <v>158.6</v>
      </c>
      <c r="AA7" s="15">
        <v>164.7</v>
      </c>
      <c r="AB7" s="15">
        <v>165.6</v>
      </c>
      <c r="AC7" s="15">
        <v>172</v>
      </c>
      <c r="AD7" s="15">
        <v>181.6</v>
      </c>
      <c r="AE7" s="15">
        <v>194.7</v>
      </c>
      <c r="AF7" s="15">
        <v>209.6</v>
      </c>
      <c r="AG7" s="15">
        <v>226.8</v>
      </c>
      <c r="AH7" s="15">
        <v>239.2</v>
      </c>
      <c r="AI7" s="15">
        <v>251.2</v>
      </c>
      <c r="AJ7" s="15">
        <v>258</v>
      </c>
      <c r="AK7" s="15">
        <v>261.7</v>
      </c>
      <c r="AL7" s="15">
        <v>265.89999999999998</v>
      </c>
      <c r="AM7" s="15">
        <v>274.8</v>
      </c>
      <c r="AN7" s="15">
        <v>290.60000000000002</v>
      </c>
      <c r="AO7" s="15">
        <v>307.8</v>
      </c>
      <c r="AP7" s="15">
        <v>312.3</v>
      </c>
      <c r="AQ7" s="15">
        <v>311.89999999999998</v>
      </c>
      <c r="AR7" s="15">
        <v>319.89999999999998</v>
      </c>
      <c r="AS7" s="15">
        <v>324.3</v>
      </c>
      <c r="AT7" s="15">
        <v>325.2</v>
      </c>
      <c r="AU7" s="15">
        <v>328.7</v>
      </c>
      <c r="AV7" s="15">
        <v>331</v>
      </c>
      <c r="AW7" s="15">
        <v>342.6</v>
      </c>
      <c r="AX7" s="15">
        <v>354.5</v>
      </c>
      <c r="AY7" s="15">
        <v>372.9</v>
      </c>
      <c r="AZ7" s="15">
        <v>393.1</v>
      </c>
      <c r="BA7" s="15">
        <v>406.3</v>
      </c>
      <c r="BB7" s="15">
        <v>423.8</v>
      </c>
      <c r="BC7" s="15">
        <v>454.8</v>
      </c>
      <c r="BD7" s="15">
        <v>489.6</v>
      </c>
      <c r="BE7" s="15">
        <v>525.5</v>
      </c>
      <c r="BF7" s="15">
        <v>558</v>
      </c>
      <c r="BG7" s="15">
        <v>587.6</v>
      </c>
      <c r="BH7" s="15">
        <v>613.4</v>
      </c>
      <c r="BI7" s="15">
        <v>640.29999999999995</v>
      </c>
      <c r="BJ7" s="15">
        <v>664.7</v>
      </c>
    </row>
    <row r="8" spans="1:62" ht="15" customHeight="1" x14ac:dyDescent="0.25">
      <c r="A8" s="3" t="s">
        <v>79</v>
      </c>
      <c r="B8" s="15">
        <v>25.9</v>
      </c>
      <c r="C8" s="15">
        <v>29.7</v>
      </c>
      <c r="D8" s="15">
        <v>33.1</v>
      </c>
      <c r="E8" s="15">
        <v>38.6</v>
      </c>
      <c r="F8" s="15">
        <v>44.7</v>
      </c>
      <c r="G8" s="15">
        <v>50.2</v>
      </c>
      <c r="H8" s="15">
        <v>55.8</v>
      </c>
      <c r="I8" s="15">
        <v>60.8</v>
      </c>
      <c r="J8" s="15">
        <v>66.099999999999994</v>
      </c>
      <c r="K8" s="15">
        <v>70.900000000000006</v>
      </c>
      <c r="L8" s="15">
        <v>75.7</v>
      </c>
      <c r="M8" s="15">
        <v>77.099999999999994</v>
      </c>
      <c r="N8" s="15">
        <v>79.099999999999994</v>
      </c>
      <c r="O8" s="15">
        <v>80.599999999999994</v>
      </c>
      <c r="P8" s="15">
        <v>81.3</v>
      </c>
      <c r="Q8" s="15">
        <v>84.6</v>
      </c>
      <c r="R8" s="15">
        <v>89.3</v>
      </c>
      <c r="S8" s="15">
        <v>92.5</v>
      </c>
      <c r="T8" s="15">
        <v>95.9</v>
      </c>
      <c r="U8" s="15">
        <v>99.5</v>
      </c>
      <c r="V8" s="15">
        <v>106.7</v>
      </c>
      <c r="W8" s="15">
        <v>114.1</v>
      </c>
      <c r="X8" s="15">
        <v>121.2</v>
      </c>
      <c r="Y8" s="15">
        <v>123.9</v>
      </c>
      <c r="Z8" s="15">
        <v>127.3</v>
      </c>
      <c r="AA8" s="15">
        <v>132.30000000000001</v>
      </c>
      <c r="AB8" s="15">
        <v>133.5</v>
      </c>
      <c r="AC8" s="15">
        <v>139.5</v>
      </c>
      <c r="AD8" s="15">
        <v>147.80000000000001</v>
      </c>
      <c r="AE8" s="15">
        <v>159.1</v>
      </c>
      <c r="AF8" s="15">
        <v>172.2</v>
      </c>
      <c r="AG8" s="15">
        <v>187.2</v>
      </c>
      <c r="AH8" s="15">
        <v>196.8</v>
      </c>
      <c r="AI8" s="15">
        <v>205.8</v>
      </c>
      <c r="AJ8" s="15">
        <v>210.2</v>
      </c>
      <c r="AK8" s="15">
        <v>213</v>
      </c>
      <c r="AL8" s="15">
        <v>216.5</v>
      </c>
      <c r="AM8" s="15">
        <v>224.2</v>
      </c>
      <c r="AN8" s="15">
        <v>238.2</v>
      </c>
      <c r="AO8" s="15">
        <v>252.3</v>
      </c>
      <c r="AP8" s="15">
        <v>253.9</v>
      </c>
      <c r="AQ8" s="15">
        <v>252</v>
      </c>
      <c r="AR8" s="15">
        <v>260.10000000000002</v>
      </c>
      <c r="AS8" s="15">
        <v>264</v>
      </c>
      <c r="AT8" s="15">
        <v>265.10000000000002</v>
      </c>
      <c r="AU8" s="15">
        <v>268.60000000000002</v>
      </c>
      <c r="AV8" s="15">
        <v>270.8</v>
      </c>
      <c r="AW8" s="15">
        <v>281.10000000000002</v>
      </c>
      <c r="AX8" s="15">
        <v>291.39999999999998</v>
      </c>
      <c r="AY8" s="15">
        <v>307.39999999999998</v>
      </c>
      <c r="AZ8" s="15">
        <v>324.2</v>
      </c>
      <c r="BA8" s="15">
        <v>333.7</v>
      </c>
      <c r="BB8" s="15">
        <v>348.3</v>
      </c>
      <c r="BC8" s="15">
        <v>372.8</v>
      </c>
      <c r="BD8" s="15">
        <v>400.8</v>
      </c>
      <c r="BE8" s="15">
        <v>428.7</v>
      </c>
      <c r="BF8" s="15">
        <v>455.7</v>
      </c>
      <c r="BG8" s="15">
        <v>482.2</v>
      </c>
      <c r="BH8" s="15">
        <v>504.9</v>
      </c>
      <c r="BI8" s="15">
        <v>528.1</v>
      </c>
      <c r="BJ8" s="15">
        <v>546.6</v>
      </c>
    </row>
    <row r="9" spans="1:62" ht="15" customHeight="1" x14ac:dyDescent="0.25">
      <c r="A9" s="3" t="s">
        <v>80</v>
      </c>
      <c r="B9" s="15">
        <v>7.2</v>
      </c>
      <c r="C9" s="15">
        <v>8.4</v>
      </c>
      <c r="D9" s="15">
        <v>9.6</v>
      </c>
      <c r="E9" s="15">
        <v>10.9</v>
      </c>
      <c r="F9" s="15">
        <v>12.8</v>
      </c>
      <c r="G9" s="15">
        <v>15</v>
      </c>
      <c r="H9" s="15">
        <v>16.899999999999999</v>
      </c>
      <c r="I9" s="15">
        <v>18.600000000000001</v>
      </c>
      <c r="J9" s="15">
        <v>20.2</v>
      </c>
      <c r="K9" s="15">
        <v>21.7</v>
      </c>
      <c r="L9" s="15">
        <v>22.8</v>
      </c>
      <c r="M9" s="15">
        <v>23.5</v>
      </c>
      <c r="N9" s="15">
        <v>24.4</v>
      </c>
      <c r="O9" s="15">
        <v>24.6</v>
      </c>
      <c r="P9" s="15">
        <v>24.4</v>
      </c>
      <c r="Q9" s="15">
        <v>24.7</v>
      </c>
      <c r="R9" s="15">
        <v>25</v>
      </c>
      <c r="S9" s="15">
        <v>25.7</v>
      </c>
      <c r="T9" s="15">
        <v>25.6</v>
      </c>
      <c r="U9" s="15">
        <v>25.6</v>
      </c>
      <c r="V9" s="15">
        <v>26.6</v>
      </c>
      <c r="W9" s="15">
        <v>27.7</v>
      </c>
      <c r="X9" s="15">
        <v>29.4</v>
      </c>
      <c r="Y9" s="15">
        <v>30.5</v>
      </c>
      <c r="Z9" s="15">
        <v>31.3</v>
      </c>
      <c r="AA9" s="15">
        <v>32.4</v>
      </c>
      <c r="AB9" s="15">
        <v>32.1</v>
      </c>
      <c r="AC9" s="15">
        <v>32.4</v>
      </c>
      <c r="AD9" s="15">
        <v>33.799999999999997</v>
      </c>
      <c r="AE9" s="15">
        <v>35.6</v>
      </c>
      <c r="AF9" s="15">
        <v>37.5</v>
      </c>
      <c r="AG9" s="15">
        <v>39.6</v>
      </c>
      <c r="AH9" s="15">
        <v>42.4</v>
      </c>
      <c r="AI9" s="15">
        <v>45.4</v>
      </c>
      <c r="AJ9" s="15">
        <v>47.8</v>
      </c>
      <c r="AK9" s="15">
        <v>48.7</v>
      </c>
      <c r="AL9" s="15">
        <v>49.4</v>
      </c>
      <c r="AM9" s="15">
        <v>50.6</v>
      </c>
      <c r="AN9" s="15">
        <v>52.5</v>
      </c>
      <c r="AO9" s="15">
        <v>55.5</v>
      </c>
      <c r="AP9" s="15">
        <v>58.4</v>
      </c>
      <c r="AQ9" s="15">
        <v>59.9</v>
      </c>
      <c r="AR9" s="15">
        <v>59.8</v>
      </c>
      <c r="AS9" s="15">
        <v>60.2</v>
      </c>
      <c r="AT9" s="15">
        <v>60.1</v>
      </c>
      <c r="AU9" s="15">
        <v>60.2</v>
      </c>
      <c r="AV9" s="15">
        <v>60.2</v>
      </c>
      <c r="AW9" s="15">
        <v>61.5</v>
      </c>
      <c r="AX9" s="15">
        <v>63.1</v>
      </c>
      <c r="AY9" s="15">
        <v>65.5</v>
      </c>
      <c r="AZ9" s="15">
        <v>68.8</v>
      </c>
      <c r="BA9" s="15">
        <v>72.599999999999994</v>
      </c>
      <c r="BB9" s="15">
        <v>75.5</v>
      </c>
      <c r="BC9" s="15">
        <v>82</v>
      </c>
      <c r="BD9" s="15">
        <v>88.8</v>
      </c>
      <c r="BE9" s="15">
        <v>96.8</v>
      </c>
      <c r="BF9" s="15">
        <v>102.2</v>
      </c>
      <c r="BG9" s="15">
        <v>105.4</v>
      </c>
      <c r="BH9" s="15">
        <v>108.5</v>
      </c>
      <c r="BI9" s="15">
        <v>112.1</v>
      </c>
      <c r="BJ9" s="15">
        <v>118.1</v>
      </c>
    </row>
    <row r="10" spans="1:62" ht="15" customHeight="1" x14ac:dyDescent="0.25">
      <c r="A10" s="3" t="s">
        <v>81</v>
      </c>
      <c r="B10" s="15">
        <v>15.1</v>
      </c>
      <c r="C10" s="15">
        <v>16</v>
      </c>
      <c r="D10" s="15">
        <v>18</v>
      </c>
      <c r="E10" s="15">
        <v>20.399999999999999</v>
      </c>
      <c r="F10" s="15">
        <v>22.1</v>
      </c>
      <c r="G10" s="15">
        <v>22.1</v>
      </c>
      <c r="H10" s="15">
        <v>27</v>
      </c>
      <c r="I10" s="15">
        <v>26.8</v>
      </c>
      <c r="J10" s="15">
        <v>28.3</v>
      </c>
      <c r="K10" s="15">
        <v>29.9</v>
      </c>
      <c r="L10" s="15">
        <v>33.6</v>
      </c>
      <c r="M10" s="15">
        <v>38.299999999999997</v>
      </c>
      <c r="N10" s="15">
        <v>39.4</v>
      </c>
      <c r="O10" s="15">
        <v>42.6</v>
      </c>
      <c r="P10" s="15">
        <v>50.7</v>
      </c>
      <c r="Q10" s="15">
        <v>52.2</v>
      </c>
      <c r="R10" s="15">
        <v>51.8</v>
      </c>
      <c r="S10" s="15">
        <v>49</v>
      </c>
      <c r="T10" s="15">
        <v>53</v>
      </c>
      <c r="U10" s="15">
        <v>60.1</v>
      </c>
      <c r="V10" s="15">
        <v>62</v>
      </c>
      <c r="W10" s="15">
        <v>64.3</v>
      </c>
      <c r="X10" s="15">
        <v>64.5</v>
      </c>
      <c r="Y10" s="15">
        <v>64.400000000000006</v>
      </c>
      <c r="Z10" s="15">
        <v>73</v>
      </c>
      <c r="AA10" s="15">
        <v>77.5</v>
      </c>
      <c r="AB10" s="15">
        <v>80.5</v>
      </c>
      <c r="AC10" s="15">
        <v>85.3</v>
      </c>
      <c r="AD10" s="15">
        <v>95.5</v>
      </c>
      <c r="AE10" s="15">
        <v>102.6</v>
      </c>
      <c r="AF10" s="15">
        <v>104.9</v>
      </c>
      <c r="AG10" s="15">
        <v>111.6</v>
      </c>
      <c r="AH10" s="15">
        <v>118.3</v>
      </c>
      <c r="AI10" s="15">
        <v>120</v>
      </c>
      <c r="AJ10" s="15">
        <v>120.2</v>
      </c>
      <c r="AK10" s="15">
        <v>127.9</v>
      </c>
      <c r="AL10" s="15">
        <v>138.6</v>
      </c>
      <c r="AM10" s="15">
        <v>155.9</v>
      </c>
      <c r="AN10" s="15">
        <v>168.8</v>
      </c>
      <c r="AO10" s="15">
        <v>172.1</v>
      </c>
      <c r="AP10" s="15">
        <v>148.69999999999999</v>
      </c>
      <c r="AQ10" s="15">
        <v>157.80000000000001</v>
      </c>
      <c r="AR10" s="15">
        <v>162.1</v>
      </c>
      <c r="AS10" s="15">
        <v>159.5</v>
      </c>
      <c r="AT10" s="15">
        <v>160.5</v>
      </c>
      <c r="AU10" s="15">
        <v>164.1</v>
      </c>
      <c r="AV10" s="15">
        <v>180.1</v>
      </c>
      <c r="AW10" s="15">
        <v>182.5</v>
      </c>
      <c r="AX10" s="15">
        <v>195.5</v>
      </c>
      <c r="AY10" s="15">
        <v>203.2</v>
      </c>
      <c r="AZ10" s="15">
        <v>213.4</v>
      </c>
      <c r="BA10" s="15">
        <v>203.3</v>
      </c>
      <c r="BB10" s="15">
        <v>241.3</v>
      </c>
      <c r="BC10" s="15">
        <v>283.89999999999998</v>
      </c>
      <c r="BD10" s="15">
        <v>307.7</v>
      </c>
      <c r="BE10" s="15">
        <v>319.39999999999998</v>
      </c>
      <c r="BF10" s="15">
        <v>339</v>
      </c>
      <c r="BG10" s="15">
        <v>343.5</v>
      </c>
      <c r="BH10" s="15">
        <v>352.9</v>
      </c>
      <c r="BI10" s="15">
        <v>367.5</v>
      </c>
      <c r="BJ10" s="15">
        <v>379.4</v>
      </c>
    </row>
    <row r="11" spans="1:62" ht="15" customHeight="1" x14ac:dyDescent="0.25">
      <c r="A11" s="12"/>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row>
    <row r="12" spans="1:62" ht="15" customHeight="1" x14ac:dyDescent="0.25">
      <c r="A12" s="3" t="s">
        <v>49</v>
      </c>
      <c r="B12" s="15">
        <v>7.3</v>
      </c>
      <c r="C12" s="15">
        <v>8.6999999999999993</v>
      </c>
      <c r="D12" s="15">
        <v>10</v>
      </c>
      <c r="E12" s="15">
        <v>11.4</v>
      </c>
      <c r="F12" s="15">
        <v>13.3</v>
      </c>
      <c r="G12" s="15">
        <v>15.4</v>
      </c>
      <c r="H12" s="15">
        <v>17.399999999999999</v>
      </c>
      <c r="I12" s="15">
        <v>19.2</v>
      </c>
      <c r="J12" s="15">
        <v>21.1</v>
      </c>
      <c r="K12" s="15">
        <v>23.2</v>
      </c>
      <c r="L12" s="15">
        <v>25.6</v>
      </c>
      <c r="M12" s="15">
        <v>28</v>
      </c>
      <c r="N12" s="15">
        <v>29.7</v>
      </c>
      <c r="O12" s="15">
        <v>30.8</v>
      </c>
      <c r="P12" s="15">
        <v>32</v>
      </c>
      <c r="Q12" s="15">
        <v>33.1</v>
      </c>
      <c r="R12" s="15">
        <v>34.299999999999997</v>
      </c>
      <c r="S12" s="15">
        <v>36.1</v>
      </c>
      <c r="T12" s="15">
        <v>38</v>
      </c>
      <c r="U12" s="15">
        <v>40</v>
      </c>
      <c r="V12" s="15">
        <v>42.3</v>
      </c>
      <c r="W12" s="15">
        <v>44.8</v>
      </c>
      <c r="X12" s="15">
        <v>47.3</v>
      </c>
      <c r="Y12" s="15">
        <v>49.3</v>
      </c>
      <c r="Z12" s="15">
        <v>50.8</v>
      </c>
      <c r="AA12" s="15">
        <v>52.5</v>
      </c>
      <c r="AB12" s="15">
        <v>52.8</v>
      </c>
      <c r="AC12" s="15">
        <v>54.6</v>
      </c>
      <c r="AD12" s="15">
        <v>57</v>
      </c>
      <c r="AE12" s="15">
        <v>59.8</v>
      </c>
      <c r="AF12" s="15">
        <v>63.6</v>
      </c>
      <c r="AG12" s="15">
        <v>69.099999999999994</v>
      </c>
      <c r="AH12" s="15">
        <v>74.599999999999994</v>
      </c>
      <c r="AI12" s="15">
        <v>79.5</v>
      </c>
      <c r="AJ12" s="15">
        <v>82.8</v>
      </c>
      <c r="AK12" s="15">
        <v>85.8</v>
      </c>
      <c r="AL12" s="15">
        <v>88.8</v>
      </c>
      <c r="AM12" s="15">
        <v>92.8</v>
      </c>
      <c r="AN12" s="15">
        <v>97.5</v>
      </c>
      <c r="AO12" s="15">
        <v>102.9</v>
      </c>
      <c r="AP12" s="15">
        <v>106.7</v>
      </c>
      <c r="AQ12" s="15">
        <v>109.6</v>
      </c>
      <c r="AR12" s="15">
        <v>109.9</v>
      </c>
      <c r="AS12" s="15">
        <v>110.8</v>
      </c>
      <c r="AT12" s="15">
        <v>112.8</v>
      </c>
      <c r="AU12" s="15">
        <v>113.8</v>
      </c>
      <c r="AV12" s="15">
        <v>115.2</v>
      </c>
      <c r="AW12" s="15">
        <v>117.4</v>
      </c>
      <c r="AX12" s="15">
        <v>120.2</v>
      </c>
      <c r="AY12" s="15">
        <v>125.6</v>
      </c>
      <c r="AZ12" s="15">
        <v>131.4</v>
      </c>
      <c r="BA12" s="15">
        <v>137.30000000000001</v>
      </c>
      <c r="BB12" s="15">
        <v>144.6</v>
      </c>
      <c r="BC12" s="15">
        <v>157.4</v>
      </c>
      <c r="BD12" s="15">
        <v>167</v>
      </c>
      <c r="BE12" s="15">
        <v>174.1</v>
      </c>
      <c r="BF12" s="15">
        <v>182.6</v>
      </c>
      <c r="BG12" s="15">
        <v>191</v>
      </c>
      <c r="BH12" s="15">
        <v>198.8</v>
      </c>
      <c r="BI12" s="15">
        <v>207.4</v>
      </c>
      <c r="BJ12" s="15">
        <v>216</v>
      </c>
    </row>
    <row r="13" spans="1:62" ht="15" customHeight="1" x14ac:dyDescent="0.25">
      <c r="A13" s="3" t="s">
        <v>79</v>
      </c>
      <c r="B13" s="15">
        <v>5.9</v>
      </c>
      <c r="C13" s="15">
        <v>7</v>
      </c>
      <c r="D13" s="15">
        <v>8</v>
      </c>
      <c r="E13" s="15">
        <v>9</v>
      </c>
      <c r="F13" s="15">
        <v>10.6</v>
      </c>
      <c r="G13" s="15">
        <v>12.2</v>
      </c>
      <c r="H13" s="15">
        <v>13.8</v>
      </c>
      <c r="I13" s="15">
        <v>15.1</v>
      </c>
      <c r="J13" s="15">
        <v>16.600000000000001</v>
      </c>
      <c r="K13" s="15">
        <v>18.2</v>
      </c>
      <c r="L13" s="15">
        <v>20</v>
      </c>
      <c r="M13" s="15">
        <v>21.9</v>
      </c>
      <c r="N13" s="15">
        <v>23.2</v>
      </c>
      <c r="O13" s="15">
        <v>24.2</v>
      </c>
      <c r="P13" s="15">
        <v>25.1</v>
      </c>
      <c r="Q13" s="15">
        <v>26.1</v>
      </c>
      <c r="R13" s="15">
        <v>27.1</v>
      </c>
      <c r="S13" s="15">
        <v>28.7</v>
      </c>
      <c r="T13" s="15">
        <v>30.4</v>
      </c>
      <c r="U13" s="15">
        <v>32</v>
      </c>
      <c r="V13" s="15">
        <v>34</v>
      </c>
      <c r="W13" s="15">
        <v>36.1</v>
      </c>
      <c r="X13" s="15">
        <v>38.200000000000003</v>
      </c>
      <c r="Y13" s="15">
        <v>39.799999999999997</v>
      </c>
      <c r="Z13" s="15">
        <v>41</v>
      </c>
      <c r="AA13" s="15">
        <v>42.4</v>
      </c>
      <c r="AB13" s="15">
        <v>42.4</v>
      </c>
      <c r="AC13" s="15">
        <v>43.9</v>
      </c>
      <c r="AD13" s="15">
        <v>45.8</v>
      </c>
      <c r="AE13" s="15">
        <v>48.3</v>
      </c>
      <c r="AF13" s="15">
        <v>51.6</v>
      </c>
      <c r="AG13" s="15">
        <v>56.2</v>
      </c>
      <c r="AH13" s="15">
        <v>60.7</v>
      </c>
      <c r="AI13" s="15">
        <v>64.7</v>
      </c>
      <c r="AJ13" s="15">
        <v>67.2</v>
      </c>
      <c r="AK13" s="15">
        <v>69.5</v>
      </c>
      <c r="AL13" s="15">
        <v>71.900000000000006</v>
      </c>
      <c r="AM13" s="15">
        <v>75.099999999999994</v>
      </c>
      <c r="AN13" s="15">
        <v>79</v>
      </c>
      <c r="AO13" s="15">
        <v>83.4</v>
      </c>
      <c r="AP13" s="15">
        <v>86.7</v>
      </c>
      <c r="AQ13" s="15">
        <v>88.7</v>
      </c>
      <c r="AR13" s="15">
        <v>88.5</v>
      </c>
      <c r="AS13" s="15">
        <v>89</v>
      </c>
      <c r="AT13" s="15">
        <v>90.4</v>
      </c>
      <c r="AU13" s="15">
        <v>91.2</v>
      </c>
      <c r="AV13" s="15">
        <v>92.4</v>
      </c>
      <c r="AW13" s="15">
        <v>94.5</v>
      </c>
      <c r="AX13" s="15">
        <v>96.8</v>
      </c>
      <c r="AY13" s="15">
        <v>101.5</v>
      </c>
      <c r="AZ13" s="15">
        <v>106.4</v>
      </c>
      <c r="BA13" s="15">
        <v>111.5</v>
      </c>
      <c r="BB13" s="15">
        <v>117.7</v>
      </c>
      <c r="BC13" s="15">
        <v>128.19999999999999</v>
      </c>
      <c r="BD13" s="15">
        <v>136.19999999999999</v>
      </c>
      <c r="BE13" s="15">
        <v>141.69999999999999</v>
      </c>
      <c r="BF13" s="15">
        <v>148.69999999999999</v>
      </c>
      <c r="BG13" s="15">
        <v>155.69999999999999</v>
      </c>
      <c r="BH13" s="15">
        <v>162.19999999999999</v>
      </c>
      <c r="BI13" s="15">
        <v>169.3</v>
      </c>
      <c r="BJ13" s="15">
        <v>176.4</v>
      </c>
    </row>
    <row r="14" spans="1:62" ht="15" customHeight="1" x14ac:dyDescent="0.25">
      <c r="A14" s="3" t="s">
        <v>80</v>
      </c>
      <c r="B14" s="15">
        <v>1.4</v>
      </c>
      <c r="C14" s="15">
        <v>1.7</v>
      </c>
      <c r="D14" s="15">
        <v>2</v>
      </c>
      <c r="E14" s="15">
        <v>2.2999999999999998</v>
      </c>
      <c r="F14" s="15">
        <v>2.7</v>
      </c>
      <c r="G14" s="15">
        <v>3.2</v>
      </c>
      <c r="H14" s="15">
        <v>3.7</v>
      </c>
      <c r="I14" s="15">
        <v>4.0999999999999996</v>
      </c>
      <c r="J14" s="15">
        <v>4.5</v>
      </c>
      <c r="K14" s="15">
        <v>5</v>
      </c>
      <c r="L14" s="15">
        <v>5.6</v>
      </c>
      <c r="M14" s="15">
        <v>6.1</v>
      </c>
      <c r="N14" s="15">
        <v>6.5</v>
      </c>
      <c r="O14" s="15">
        <v>6.7</v>
      </c>
      <c r="P14" s="15">
        <v>6.9</v>
      </c>
      <c r="Q14" s="15">
        <v>7</v>
      </c>
      <c r="R14" s="15">
        <v>7.1</v>
      </c>
      <c r="S14" s="15">
        <v>7.4</v>
      </c>
      <c r="T14" s="15">
        <v>7.7</v>
      </c>
      <c r="U14" s="15">
        <v>8</v>
      </c>
      <c r="V14" s="15">
        <v>8.3000000000000007</v>
      </c>
      <c r="W14" s="15">
        <v>8.6999999999999993</v>
      </c>
      <c r="X14" s="15">
        <v>9.1</v>
      </c>
      <c r="Y14" s="15">
        <v>9.5</v>
      </c>
      <c r="Z14" s="15">
        <v>9.8000000000000007</v>
      </c>
      <c r="AA14" s="15">
        <v>10.1</v>
      </c>
      <c r="AB14" s="15">
        <v>10.5</v>
      </c>
      <c r="AC14" s="15">
        <v>10.8</v>
      </c>
      <c r="AD14" s="15">
        <v>11.2</v>
      </c>
      <c r="AE14" s="15">
        <v>11.5</v>
      </c>
      <c r="AF14" s="15">
        <v>12.1</v>
      </c>
      <c r="AG14" s="15">
        <v>12.9</v>
      </c>
      <c r="AH14" s="15">
        <v>13.8</v>
      </c>
      <c r="AI14" s="15">
        <v>14.8</v>
      </c>
      <c r="AJ14" s="15">
        <v>15.6</v>
      </c>
      <c r="AK14" s="15">
        <v>16.3</v>
      </c>
      <c r="AL14" s="15">
        <v>16.899999999999999</v>
      </c>
      <c r="AM14" s="15">
        <v>17.7</v>
      </c>
      <c r="AN14" s="15">
        <v>18.5</v>
      </c>
      <c r="AO14" s="15">
        <v>19.5</v>
      </c>
      <c r="AP14" s="15">
        <v>20.100000000000001</v>
      </c>
      <c r="AQ14" s="15">
        <v>20.8</v>
      </c>
      <c r="AR14" s="15">
        <v>21.4</v>
      </c>
      <c r="AS14" s="15">
        <v>21.9</v>
      </c>
      <c r="AT14" s="15">
        <v>22.3</v>
      </c>
      <c r="AU14" s="15">
        <v>22.6</v>
      </c>
      <c r="AV14" s="15">
        <v>22.8</v>
      </c>
      <c r="AW14" s="15">
        <v>22.9</v>
      </c>
      <c r="AX14" s="15">
        <v>23.4</v>
      </c>
      <c r="AY14" s="15">
        <v>24.1</v>
      </c>
      <c r="AZ14" s="15">
        <v>25</v>
      </c>
      <c r="BA14" s="15">
        <v>25.8</v>
      </c>
      <c r="BB14" s="15">
        <v>26.9</v>
      </c>
      <c r="BC14" s="15">
        <v>29.2</v>
      </c>
      <c r="BD14" s="15">
        <v>30.9</v>
      </c>
      <c r="BE14" s="15">
        <v>32.4</v>
      </c>
      <c r="BF14" s="15">
        <v>33.799999999999997</v>
      </c>
      <c r="BG14" s="15">
        <v>35.299999999999997</v>
      </c>
      <c r="BH14" s="15">
        <v>36.700000000000003</v>
      </c>
      <c r="BI14" s="15">
        <v>38.1</v>
      </c>
      <c r="BJ14" s="15">
        <v>39.6</v>
      </c>
    </row>
    <row r="15" spans="1:62" ht="15" customHeight="1" x14ac:dyDescent="0.25">
      <c r="A15" s="12"/>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row>
    <row r="16" spans="1:62" ht="15" customHeight="1" x14ac:dyDescent="0.25">
      <c r="A16" s="3" t="s">
        <v>152</v>
      </c>
      <c r="B16" s="15">
        <v>5</v>
      </c>
      <c r="C16" s="15">
        <v>5.9</v>
      </c>
      <c r="D16" s="15">
        <v>6.6</v>
      </c>
      <c r="E16" s="15">
        <v>7.2</v>
      </c>
      <c r="F16" s="15">
        <v>7.5</v>
      </c>
      <c r="G16" s="15">
        <v>8.4</v>
      </c>
      <c r="H16" s="15">
        <v>9.6</v>
      </c>
      <c r="I16" s="15">
        <v>11.5</v>
      </c>
      <c r="J16" s="15">
        <v>12.2</v>
      </c>
      <c r="K16" s="15">
        <v>12.8</v>
      </c>
      <c r="L16" s="15">
        <v>13.2</v>
      </c>
      <c r="M16" s="15">
        <v>13.4</v>
      </c>
      <c r="N16" s="15">
        <v>13.7</v>
      </c>
      <c r="O16" s="15">
        <v>14</v>
      </c>
      <c r="P16" s="15">
        <v>14.9</v>
      </c>
      <c r="Q16" s="15">
        <v>15.4</v>
      </c>
      <c r="R16" s="15">
        <v>16.600000000000001</v>
      </c>
      <c r="S16" s="15">
        <v>16.600000000000001</v>
      </c>
      <c r="T16" s="15">
        <v>17.600000000000001</v>
      </c>
      <c r="U16" s="15">
        <v>18.5</v>
      </c>
      <c r="V16" s="15">
        <v>20.399999999999999</v>
      </c>
      <c r="W16" s="15">
        <v>21.8</v>
      </c>
      <c r="X16" s="15">
        <v>22.7</v>
      </c>
      <c r="Y16" s="15">
        <v>25.5</v>
      </c>
      <c r="Z16" s="15">
        <v>26.4</v>
      </c>
      <c r="AA16" s="15">
        <v>30.7</v>
      </c>
      <c r="AB16" s="15">
        <v>31.1</v>
      </c>
      <c r="AC16" s="15">
        <v>33.4</v>
      </c>
      <c r="AD16" s="15">
        <v>35.5</v>
      </c>
      <c r="AE16" s="15">
        <v>37.700000000000003</v>
      </c>
      <c r="AF16" s="15">
        <v>41.9</v>
      </c>
      <c r="AG16" s="15">
        <v>44.7</v>
      </c>
      <c r="AH16" s="15">
        <v>50.9</v>
      </c>
      <c r="AI16" s="15">
        <v>52.3</v>
      </c>
      <c r="AJ16" s="15">
        <v>53.9</v>
      </c>
      <c r="AK16" s="15">
        <v>56.1</v>
      </c>
      <c r="AL16" s="15">
        <v>59.8</v>
      </c>
      <c r="AM16" s="15">
        <v>64</v>
      </c>
      <c r="AN16" s="15">
        <v>65.8</v>
      </c>
      <c r="AO16" s="15">
        <v>68.5</v>
      </c>
      <c r="AP16" s="15">
        <v>62.4</v>
      </c>
      <c r="AQ16" s="15">
        <v>63.7</v>
      </c>
      <c r="AR16" s="15">
        <v>64.2</v>
      </c>
      <c r="AS16" s="15">
        <v>63.6</v>
      </c>
      <c r="AT16" s="15">
        <v>67.2</v>
      </c>
      <c r="AU16" s="15">
        <v>72</v>
      </c>
      <c r="AV16" s="15">
        <v>72.900000000000006</v>
      </c>
      <c r="AW16" s="15">
        <v>77.7</v>
      </c>
      <c r="AX16" s="15">
        <v>80.599999999999994</v>
      </c>
      <c r="AY16" s="15">
        <v>85.6</v>
      </c>
      <c r="AZ16" s="15">
        <v>92</v>
      </c>
      <c r="BA16" s="15">
        <v>69.5</v>
      </c>
      <c r="BB16" s="15">
        <v>81.8</v>
      </c>
      <c r="BC16" s="15">
        <v>97.7</v>
      </c>
      <c r="BD16" s="15">
        <v>103.2</v>
      </c>
      <c r="BE16" s="15">
        <v>113.8</v>
      </c>
      <c r="BF16" s="15">
        <v>116.4</v>
      </c>
      <c r="BG16" s="15">
        <v>125.1</v>
      </c>
      <c r="BH16" s="15">
        <v>131.9</v>
      </c>
      <c r="BI16" s="15">
        <v>135.1</v>
      </c>
      <c r="BJ16" s="15">
        <v>139.69999999999999</v>
      </c>
    </row>
    <row r="17" spans="1:62" ht="15" customHeight="1" x14ac:dyDescent="0.25">
      <c r="A17" s="12"/>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row>
    <row r="18" spans="1:62" ht="15" customHeight="1" x14ac:dyDescent="0.25">
      <c r="A18" s="12" t="s">
        <v>82</v>
      </c>
      <c r="B18" s="15">
        <v>60.5</v>
      </c>
      <c r="C18" s="15">
        <v>68.7</v>
      </c>
      <c r="D18" s="15">
        <v>77.3</v>
      </c>
      <c r="E18" s="15">
        <v>88.5</v>
      </c>
      <c r="F18" s="15">
        <v>100.5</v>
      </c>
      <c r="G18" s="15">
        <v>111.1</v>
      </c>
      <c r="H18" s="15">
        <v>126.6</v>
      </c>
      <c r="I18" s="15">
        <v>136.9</v>
      </c>
      <c r="J18" s="15">
        <v>147.80000000000001</v>
      </c>
      <c r="K18" s="15">
        <v>158.4</v>
      </c>
      <c r="L18" s="15">
        <v>170.8</v>
      </c>
      <c r="M18" s="15">
        <v>180.3</v>
      </c>
      <c r="N18" s="15">
        <v>186.3</v>
      </c>
      <c r="O18" s="15">
        <v>192.7</v>
      </c>
      <c r="P18" s="15">
        <v>203.2</v>
      </c>
      <c r="Q18" s="15">
        <v>210</v>
      </c>
      <c r="R18" s="15">
        <v>217.1</v>
      </c>
      <c r="S18" s="15">
        <v>219.9</v>
      </c>
      <c r="T18" s="15">
        <v>230.2</v>
      </c>
      <c r="U18" s="15">
        <v>243.7</v>
      </c>
      <c r="V18" s="15">
        <v>257.89999999999998</v>
      </c>
      <c r="W18" s="15">
        <v>272.8</v>
      </c>
      <c r="X18" s="15">
        <v>285.10000000000002</v>
      </c>
      <c r="Y18" s="15">
        <v>293.60000000000002</v>
      </c>
      <c r="Z18" s="15">
        <v>308.89999999999998</v>
      </c>
      <c r="AA18" s="15">
        <v>325.3</v>
      </c>
      <c r="AB18" s="15">
        <v>330</v>
      </c>
      <c r="AC18" s="15">
        <v>345.3</v>
      </c>
      <c r="AD18" s="15">
        <v>369.7</v>
      </c>
      <c r="AE18" s="15">
        <v>394.8</v>
      </c>
      <c r="AF18" s="15">
        <v>420.1</v>
      </c>
      <c r="AG18" s="15">
        <v>452.2</v>
      </c>
      <c r="AH18" s="15">
        <v>482.9</v>
      </c>
      <c r="AI18" s="15">
        <v>502.9</v>
      </c>
      <c r="AJ18" s="15">
        <v>514.9</v>
      </c>
      <c r="AK18" s="15">
        <v>531.6</v>
      </c>
      <c r="AL18" s="15">
        <v>553.1</v>
      </c>
      <c r="AM18" s="15">
        <v>587.4</v>
      </c>
      <c r="AN18" s="15">
        <v>622.79999999999995</v>
      </c>
      <c r="AO18" s="15">
        <v>651.29999999999995</v>
      </c>
      <c r="AP18" s="15">
        <v>630.20000000000005</v>
      </c>
      <c r="AQ18" s="15">
        <v>643</v>
      </c>
      <c r="AR18" s="15">
        <v>656</v>
      </c>
      <c r="AS18" s="15">
        <v>658.2</v>
      </c>
      <c r="AT18" s="15">
        <v>665.6</v>
      </c>
      <c r="AU18" s="15">
        <v>678.6</v>
      </c>
      <c r="AV18" s="15">
        <v>699.2</v>
      </c>
      <c r="AW18" s="15">
        <v>720.2</v>
      </c>
      <c r="AX18" s="15">
        <v>750.9</v>
      </c>
      <c r="AY18" s="15">
        <v>787.3</v>
      </c>
      <c r="AZ18" s="15">
        <v>829.8</v>
      </c>
      <c r="BA18" s="15">
        <v>816.5</v>
      </c>
      <c r="BB18" s="15">
        <v>891.5</v>
      </c>
      <c r="BC18" s="15">
        <v>993.8</v>
      </c>
      <c r="BD18" s="15">
        <v>1067.5999999999999</v>
      </c>
      <c r="BE18" s="15">
        <v>1132.7</v>
      </c>
      <c r="BF18" s="15">
        <v>1196</v>
      </c>
      <c r="BG18" s="15">
        <v>1247.0999999999999</v>
      </c>
      <c r="BH18" s="15">
        <v>1297.0999999999999</v>
      </c>
      <c r="BI18" s="15">
        <v>1350.3</v>
      </c>
      <c r="BJ18" s="15">
        <v>1399.8</v>
      </c>
    </row>
    <row r="19" spans="1:62" ht="15" customHeight="1" x14ac:dyDescent="0.25">
      <c r="A19" s="3"/>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row>
    <row r="20" spans="1:62" ht="15" customHeight="1" x14ac:dyDescent="0.25">
      <c r="A20" s="12" t="s">
        <v>174</v>
      </c>
      <c r="B20" s="15">
        <v>25.6</v>
      </c>
      <c r="C20" s="15">
        <v>28.2</v>
      </c>
      <c r="D20" s="15">
        <v>29.5</v>
      </c>
      <c r="E20" s="15">
        <v>35.1</v>
      </c>
      <c r="F20" s="15">
        <v>47.3</v>
      </c>
      <c r="G20" s="15">
        <v>48.6</v>
      </c>
      <c r="H20" s="15">
        <v>56.5</v>
      </c>
      <c r="I20" s="15">
        <v>60.8</v>
      </c>
      <c r="J20" s="15">
        <v>64.099999999999994</v>
      </c>
      <c r="K20" s="15">
        <v>74</v>
      </c>
      <c r="L20" s="15">
        <v>84.9</v>
      </c>
      <c r="M20" s="15">
        <v>90.3</v>
      </c>
      <c r="N20" s="15">
        <v>92.8</v>
      </c>
      <c r="O20" s="15">
        <v>97.5</v>
      </c>
      <c r="P20" s="15">
        <v>107.6</v>
      </c>
      <c r="Q20" s="15">
        <v>117.2</v>
      </c>
      <c r="R20" s="15">
        <v>102.4</v>
      </c>
      <c r="S20" s="15">
        <v>102.9</v>
      </c>
      <c r="T20" s="15">
        <v>109.4</v>
      </c>
      <c r="U20" s="15">
        <v>124.4</v>
      </c>
      <c r="V20" s="15">
        <v>128</v>
      </c>
      <c r="W20" s="15">
        <v>136.69999999999999</v>
      </c>
      <c r="X20" s="15">
        <v>138.5</v>
      </c>
      <c r="Y20" s="15">
        <v>136.4</v>
      </c>
      <c r="Z20" s="15">
        <v>149.19999999999999</v>
      </c>
      <c r="AA20" s="15">
        <v>165.2</v>
      </c>
      <c r="AB20" s="15">
        <v>165.8</v>
      </c>
      <c r="AC20" s="15">
        <v>175.6</v>
      </c>
      <c r="AD20" s="15">
        <v>197.9</v>
      </c>
      <c r="AE20" s="15">
        <v>208.2</v>
      </c>
      <c r="AF20" s="15">
        <v>227</v>
      </c>
      <c r="AG20" s="15">
        <v>267.8</v>
      </c>
      <c r="AH20" s="15">
        <v>270.89999999999998</v>
      </c>
      <c r="AI20" s="15">
        <v>264.8</v>
      </c>
      <c r="AJ20" s="15">
        <v>268.10000000000002</v>
      </c>
      <c r="AK20" s="15">
        <v>289</v>
      </c>
      <c r="AL20" s="15">
        <v>313.5</v>
      </c>
      <c r="AM20" s="15">
        <v>346.9</v>
      </c>
      <c r="AN20" s="15">
        <v>380.4</v>
      </c>
      <c r="AO20" s="15">
        <v>394.3</v>
      </c>
      <c r="AP20" s="15">
        <v>337.2</v>
      </c>
      <c r="AQ20" s="15">
        <v>390.9</v>
      </c>
      <c r="AR20" s="15">
        <v>436.8</v>
      </c>
      <c r="AS20" s="15">
        <v>459.6</v>
      </c>
      <c r="AT20" s="15">
        <v>467.8</v>
      </c>
      <c r="AU20" s="15">
        <v>477.3</v>
      </c>
      <c r="AV20" s="15">
        <v>533.70000000000005</v>
      </c>
      <c r="AW20" s="15">
        <v>504.5</v>
      </c>
      <c r="AX20" s="15">
        <v>559.1</v>
      </c>
      <c r="AY20" s="15">
        <v>602.29999999999995</v>
      </c>
      <c r="AZ20" s="15">
        <v>625.29999999999995</v>
      </c>
      <c r="BA20" s="15">
        <v>579.6</v>
      </c>
      <c r="BB20" s="15">
        <v>683.9</v>
      </c>
      <c r="BC20" s="15">
        <v>871.2</v>
      </c>
      <c r="BD20" s="15">
        <v>826</v>
      </c>
      <c r="BE20" s="15">
        <v>812.9</v>
      </c>
      <c r="BF20" s="15">
        <v>850</v>
      </c>
      <c r="BG20" s="15">
        <v>885</v>
      </c>
      <c r="BH20" s="15">
        <v>912.6</v>
      </c>
      <c r="BI20" s="15">
        <v>937.5</v>
      </c>
      <c r="BJ20" s="15">
        <v>969.9</v>
      </c>
    </row>
    <row r="21" spans="1:62" ht="15" customHeight="1" x14ac:dyDescent="0.25">
      <c r="A21" s="3"/>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row>
    <row r="22" spans="1:62" ht="15" customHeight="1" x14ac:dyDescent="0.25">
      <c r="A22" s="12" t="s">
        <v>52</v>
      </c>
      <c r="B22" s="15">
        <v>86.1</v>
      </c>
      <c r="C22" s="15">
        <v>96.9</v>
      </c>
      <c r="D22" s="15">
        <v>106.8</v>
      </c>
      <c r="E22" s="15">
        <v>123.6</v>
      </c>
      <c r="F22" s="15">
        <v>147.80000000000001</v>
      </c>
      <c r="G22" s="15">
        <v>159.69999999999999</v>
      </c>
      <c r="H22" s="15">
        <v>183.2</v>
      </c>
      <c r="I22" s="15">
        <v>197.7</v>
      </c>
      <c r="J22" s="15">
        <v>211.9</v>
      </c>
      <c r="K22" s="15">
        <v>232.5</v>
      </c>
      <c r="L22" s="15">
        <v>255.7</v>
      </c>
      <c r="M22" s="15">
        <v>270.5</v>
      </c>
      <c r="N22" s="15">
        <v>279.10000000000002</v>
      </c>
      <c r="O22" s="15">
        <v>290.2</v>
      </c>
      <c r="P22" s="15">
        <v>310.8</v>
      </c>
      <c r="Q22" s="15">
        <v>327.3</v>
      </c>
      <c r="R22" s="15">
        <v>319.39999999999998</v>
      </c>
      <c r="S22" s="15">
        <v>322.89999999999998</v>
      </c>
      <c r="T22" s="15">
        <v>339.6</v>
      </c>
      <c r="U22" s="15">
        <v>368.1</v>
      </c>
      <c r="V22" s="15">
        <v>386</v>
      </c>
      <c r="W22" s="15">
        <v>409.5</v>
      </c>
      <c r="X22" s="15">
        <v>423.6</v>
      </c>
      <c r="Y22" s="15">
        <v>430</v>
      </c>
      <c r="Z22" s="15">
        <v>458.1</v>
      </c>
      <c r="AA22" s="15">
        <v>490.5</v>
      </c>
      <c r="AB22" s="15">
        <v>495.8</v>
      </c>
      <c r="AC22" s="15">
        <v>520.9</v>
      </c>
      <c r="AD22" s="15">
        <v>567.5</v>
      </c>
      <c r="AE22" s="15">
        <v>603</v>
      </c>
      <c r="AF22" s="15">
        <v>647.20000000000005</v>
      </c>
      <c r="AG22" s="15">
        <v>720</v>
      </c>
      <c r="AH22" s="15">
        <v>753.9</v>
      </c>
      <c r="AI22" s="15">
        <v>767.7</v>
      </c>
      <c r="AJ22" s="15">
        <v>783</v>
      </c>
      <c r="AK22" s="15">
        <v>820.5</v>
      </c>
      <c r="AL22" s="15">
        <v>866.6</v>
      </c>
      <c r="AM22" s="15">
        <v>934.3</v>
      </c>
      <c r="AN22" s="15">
        <v>1003.2</v>
      </c>
      <c r="AO22" s="15">
        <v>1045.5999999999999</v>
      </c>
      <c r="AP22" s="15">
        <v>967.4</v>
      </c>
      <c r="AQ22" s="15">
        <v>1033.9000000000001</v>
      </c>
      <c r="AR22" s="15">
        <v>1092.8</v>
      </c>
      <c r="AS22" s="15">
        <v>1117.8</v>
      </c>
      <c r="AT22" s="15">
        <v>1133.3</v>
      </c>
      <c r="AU22" s="15">
        <v>1155.9000000000001</v>
      </c>
      <c r="AV22" s="15">
        <v>1232.9000000000001</v>
      </c>
      <c r="AW22" s="15">
        <v>1224.7</v>
      </c>
      <c r="AX22" s="15">
        <v>1310</v>
      </c>
      <c r="AY22" s="15">
        <v>1389.6</v>
      </c>
      <c r="AZ22" s="15">
        <v>1455</v>
      </c>
      <c r="BA22" s="15">
        <v>1396.1</v>
      </c>
      <c r="BB22" s="15">
        <v>1575.4</v>
      </c>
      <c r="BC22" s="15">
        <v>1865</v>
      </c>
      <c r="BD22" s="15">
        <v>1893.6</v>
      </c>
      <c r="BE22" s="15">
        <v>1945.6</v>
      </c>
      <c r="BF22" s="15">
        <v>2046</v>
      </c>
      <c r="BG22" s="15">
        <v>2132.1</v>
      </c>
      <c r="BH22" s="15">
        <v>2209.6999999999998</v>
      </c>
      <c r="BI22" s="15">
        <v>2287.8000000000002</v>
      </c>
      <c r="BJ22" s="15">
        <v>2369.6999999999998</v>
      </c>
    </row>
    <row r="23" spans="1:62" ht="15" customHeight="1" x14ac:dyDescent="0.25">
      <c r="A23" s="12"/>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row>
    <row r="24" spans="1:62" ht="15" customHeight="1" x14ac:dyDescent="0.25">
      <c r="A24" s="12" t="s">
        <v>57</v>
      </c>
      <c r="B24" s="15">
        <v>42.7</v>
      </c>
      <c r="C24" s="15">
        <v>48.3</v>
      </c>
      <c r="D24" s="15">
        <v>54.1</v>
      </c>
      <c r="E24" s="15">
        <v>62</v>
      </c>
      <c r="F24" s="15">
        <v>71.099999999999994</v>
      </c>
      <c r="G24" s="15">
        <v>81.099999999999994</v>
      </c>
      <c r="H24" s="15">
        <v>92.7</v>
      </c>
      <c r="I24" s="15">
        <v>102.4</v>
      </c>
      <c r="J24" s="15">
        <v>111.8</v>
      </c>
      <c r="K24" s="15">
        <v>120</v>
      </c>
      <c r="L24" s="15">
        <v>129.30000000000001</v>
      </c>
      <c r="M24" s="15">
        <v>134.5</v>
      </c>
      <c r="N24" s="15">
        <v>140.30000000000001</v>
      </c>
      <c r="O24" s="15">
        <v>145.19999999999999</v>
      </c>
      <c r="P24" s="15">
        <v>148.4</v>
      </c>
      <c r="Q24" s="15">
        <v>154.6</v>
      </c>
      <c r="R24" s="15">
        <v>158.4</v>
      </c>
      <c r="S24" s="15">
        <v>163.4</v>
      </c>
      <c r="T24" s="15">
        <v>167</v>
      </c>
      <c r="U24" s="15">
        <v>174.1</v>
      </c>
      <c r="V24" s="15">
        <v>182.9</v>
      </c>
      <c r="W24" s="15">
        <v>194.9</v>
      </c>
      <c r="X24" s="15">
        <v>204.3</v>
      </c>
      <c r="Y24" s="15">
        <v>211.4</v>
      </c>
      <c r="Z24" s="15">
        <v>221.3</v>
      </c>
      <c r="AA24" s="15">
        <v>232</v>
      </c>
      <c r="AB24" s="15">
        <v>234.7</v>
      </c>
      <c r="AC24" s="15">
        <v>244.6</v>
      </c>
      <c r="AD24" s="15">
        <v>259.5</v>
      </c>
      <c r="AE24" s="15">
        <v>277.60000000000002</v>
      </c>
      <c r="AF24" s="15">
        <v>297.3</v>
      </c>
      <c r="AG24" s="15">
        <v>318</v>
      </c>
      <c r="AH24" s="15">
        <v>338.7</v>
      </c>
      <c r="AI24" s="15">
        <v>359.9</v>
      </c>
      <c r="AJ24" s="15">
        <v>372.8</v>
      </c>
      <c r="AK24" s="15">
        <v>380.2</v>
      </c>
      <c r="AL24" s="15">
        <v>391</v>
      </c>
      <c r="AM24" s="15">
        <v>411</v>
      </c>
      <c r="AN24" s="15">
        <v>430.6</v>
      </c>
      <c r="AO24" s="15">
        <v>447.7</v>
      </c>
      <c r="AP24" s="15">
        <v>449.5</v>
      </c>
      <c r="AQ24" s="15">
        <v>459.6</v>
      </c>
      <c r="AR24" s="15">
        <v>469</v>
      </c>
      <c r="AS24" s="15">
        <v>471.7</v>
      </c>
      <c r="AT24" s="15">
        <v>476.2</v>
      </c>
      <c r="AU24" s="15">
        <v>483.5</v>
      </c>
      <c r="AV24" s="15">
        <v>490.6</v>
      </c>
      <c r="AW24" s="15">
        <v>499.6</v>
      </c>
      <c r="AX24" s="15">
        <v>518.6</v>
      </c>
      <c r="AY24" s="15">
        <v>542.9</v>
      </c>
      <c r="AZ24" s="15">
        <v>566.5</v>
      </c>
      <c r="BA24" s="15">
        <v>558.4</v>
      </c>
      <c r="BB24" s="15">
        <v>606.79999999999995</v>
      </c>
      <c r="BC24" s="15">
        <v>679.3</v>
      </c>
      <c r="BD24" s="15">
        <v>735.3</v>
      </c>
      <c r="BE24" s="15">
        <v>776.1</v>
      </c>
      <c r="BF24" s="15">
        <v>820</v>
      </c>
      <c r="BG24" s="15">
        <v>857</v>
      </c>
      <c r="BH24" s="15">
        <v>891.1</v>
      </c>
      <c r="BI24" s="15">
        <v>924</v>
      </c>
      <c r="BJ24" s="15">
        <v>959.5</v>
      </c>
    </row>
    <row r="25" spans="1:62" ht="15" customHeight="1" x14ac:dyDescent="0.25">
      <c r="A25" s="12" t="s">
        <v>83</v>
      </c>
      <c r="B25" s="15">
        <v>31.8</v>
      </c>
      <c r="C25" s="15">
        <v>35.299999999999997</v>
      </c>
      <c r="D25" s="15">
        <v>39.1</v>
      </c>
      <c r="E25" s="15">
        <v>44.7</v>
      </c>
      <c r="F25" s="15">
        <v>50.6</v>
      </c>
      <c r="G25" s="15">
        <v>56.8</v>
      </c>
      <c r="H25" s="15">
        <v>65.099999999999994</v>
      </c>
      <c r="I25" s="15">
        <v>71.599999999999994</v>
      </c>
      <c r="J25" s="15">
        <v>78</v>
      </c>
      <c r="K25" s="15">
        <v>83.1</v>
      </c>
      <c r="L25" s="15">
        <v>89.5</v>
      </c>
      <c r="M25" s="15">
        <v>92.4</v>
      </c>
      <c r="N25" s="15">
        <v>96</v>
      </c>
      <c r="O25" s="15">
        <v>99.7</v>
      </c>
      <c r="P25" s="15">
        <v>103.2</v>
      </c>
      <c r="Q25" s="15">
        <v>107.1</v>
      </c>
      <c r="R25" s="15">
        <v>109.6</v>
      </c>
      <c r="S25" s="15">
        <v>112.1</v>
      </c>
      <c r="T25" s="15">
        <v>114.9</v>
      </c>
      <c r="U25" s="15">
        <v>120.8</v>
      </c>
      <c r="V25" s="15">
        <v>127.1</v>
      </c>
      <c r="W25" s="15">
        <v>135.5</v>
      </c>
      <c r="X25" s="15">
        <v>141</v>
      </c>
      <c r="Y25" s="15">
        <v>145.1</v>
      </c>
      <c r="Z25" s="15">
        <v>151.9</v>
      </c>
      <c r="AA25" s="15">
        <v>159.19999999999999</v>
      </c>
      <c r="AB25" s="15">
        <v>161.1</v>
      </c>
      <c r="AC25" s="15">
        <v>171.2</v>
      </c>
      <c r="AD25" s="15">
        <v>182.3</v>
      </c>
      <c r="AE25" s="15">
        <v>195.8</v>
      </c>
      <c r="AF25" s="15">
        <v>211.2</v>
      </c>
      <c r="AG25" s="15">
        <v>225.3</v>
      </c>
      <c r="AH25" s="15">
        <v>237.7</v>
      </c>
      <c r="AI25" s="15">
        <v>249.2</v>
      </c>
      <c r="AJ25" s="15">
        <v>255.2</v>
      </c>
      <c r="AK25" s="15">
        <v>260.60000000000002</v>
      </c>
      <c r="AL25" s="15">
        <v>267.60000000000002</v>
      </c>
      <c r="AM25" s="15">
        <v>274.7</v>
      </c>
      <c r="AN25" s="15">
        <v>285.89999999999998</v>
      </c>
      <c r="AO25" s="15">
        <v>294.89999999999998</v>
      </c>
      <c r="AP25" s="15">
        <v>285.89999999999998</v>
      </c>
      <c r="AQ25" s="15">
        <v>290.89999999999998</v>
      </c>
      <c r="AR25" s="15">
        <v>300.2</v>
      </c>
      <c r="AS25" s="15">
        <v>300.7</v>
      </c>
      <c r="AT25" s="15">
        <v>304.8</v>
      </c>
      <c r="AU25" s="15">
        <v>309.7</v>
      </c>
      <c r="AV25" s="15">
        <v>316.8</v>
      </c>
      <c r="AW25" s="15">
        <v>323.10000000000002</v>
      </c>
      <c r="AX25" s="15">
        <v>337.2</v>
      </c>
      <c r="AY25" s="15">
        <v>352.3</v>
      </c>
      <c r="AZ25" s="15">
        <v>364.3</v>
      </c>
      <c r="BA25" s="15">
        <v>348.7</v>
      </c>
      <c r="BB25" s="15">
        <v>380.4</v>
      </c>
      <c r="BC25" s="15">
        <v>437.4</v>
      </c>
      <c r="BD25" s="15">
        <v>471.2</v>
      </c>
      <c r="BE25" s="15">
        <v>489.1</v>
      </c>
      <c r="BF25" s="15">
        <v>515.29999999999995</v>
      </c>
      <c r="BG25" s="15">
        <v>538.70000000000005</v>
      </c>
      <c r="BH25" s="15">
        <v>557.79999999999995</v>
      </c>
      <c r="BI25" s="15">
        <v>577.1</v>
      </c>
      <c r="BJ25" s="15">
        <v>595.4</v>
      </c>
    </row>
    <row r="26" spans="1:62" ht="15" customHeight="1" x14ac:dyDescent="0.25">
      <c r="A26" s="3" t="s">
        <v>80</v>
      </c>
      <c r="B26" s="15">
        <v>10.9</v>
      </c>
      <c r="C26" s="15">
        <v>12.9</v>
      </c>
      <c r="D26" s="15">
        <v>15.1</v>
      </c>
      <c r="E26" s="15">
        <v>17.2</v>
      </c>
      <c r="F26" s="15">
        <v>20.6</v>
      </c>
      <c r="G26" s="15">
        <v>24.3</v>
      </c>
      <c r="H26" s="15">
        <v>27.5</v>
      </c>
      <c r="I26" s="15">
        <v>30.7</v>
      </c>
      <c r="J26" s="15">
        <v>33.799999999999997</v>
      </c>
      <c r="K26" s="15">
        <v>37</v>
      </c>
      <c r="L26" s="15">
        <v>39.700000000000003</v>
      </c>
      <c r="M26" s="15">
        <v>42.1</v>
      </c>
      <c r="N26" s="15">
        <v>44.4</v>
      </c>
      <c r="O26" s="15">
        <v>45.4</v>
      </c>
      <c r="P26" s="15">
        <v>45.2</v>
      </c>
      <c r="Q26" s="15">
        <v>47.5</v>
      </c>
      <c r="R26" s="15">
        <v>48.8</v>
      </c>
      <c r="S26" s="15">
        <v>51.4</v>
      </c>
      <c r="T26" s="15">
        <v>52.2</v>
      </c>
      <c r="U26" s="15">
        <v>53.3</v>
      </c>
      <c r="V26" s="15">
        <v>55.8</v>
      </c>
      <c r="W26" s="15">
        <v>59.4</v>
      </c>
      <c r="X26" s="15">
        <v>63.3</v>
      </c>
      <c r="Y26" s="15">
        <v>66.2</v>
      </c>
      <c r="Z26" s="15">
        <v>69.5</v>
      </c>
      <c r="AA26" s="15">
        <v>72.8</v>
      </c>
      <c r="AB26" s="15">
        <v>73.599999999999994</v>
      </c>
      <c r="AC26" s="15">
        <v>73.400000000000006</v>
      </c>
      <c r="AD26" s="15">
        <v>77.2</v>
      </c>
      <c r="AE26" s="15">
        <v>81.8</v>
      </c>
      <c r="AF26" s="15">
        <v>86.1</v>
      </c>
      <c r="AG26" s="15">
        <v>92.7</v>
      </c>
      <c r="AH26" s="15">
        <v>100.9</v>
      </c>
      <c r="AI26" s="15">
        <v>110.7</v>
      </c>
      <c r="AJ26" s="15">
        <v>117.6</v>
      </c>
      <c r="AK26" s="15">
        <v>119.7</v>
      </c>
      <c r="AL26" s="15">
        <v>123.4</v>
      </c>
      <c r="AM26" s="15">
        <v>136.30000000000001</v>
      </c>
      <c r="AN26" s="15">
        <v>144.80000000000001</v>
      </c>
      <c r="AO26" s="15">
        <v>152.80000000000001</v>
      </c>
      <c r="AP26" s="15">
        <v>163.6</v>
      </c>
      <c r="AQ26" s="15">
        <v>168.7</v>
      </c>
      <c r="AR26" s="15">
        <v>168.8</v>
      </c>
      <c r="AS26" s="15">
        <v>171</v>
      </c>
      <c r="AT26" s="15">
        <v>171.4</v>
      </c>
      <c r="AU26" s="15">
        <v>173.8</v>
      </c>
      <c r="AV26" s="15">
        <v>173.8</v>
      </c>
      <c r="AW26" s="15">
        <v>176.5</v>
      </c>
      <c r="AX26" s="15">
        <v>181.5</v>
      </c>
      <c r="AY26" s="15">
        <v>190.6</v>
      </c>
      <c r="AZ26" s="15">
        <v>202.3</v>
      </c>
      <c r="BA26" s="15">
        <v>209.7</v>
      </c>
      <c r="BB26" s="15">
        <v>226.4</v>
      </c>
      <c r="BC26" s="15">
        <v>241.9</v>
      </c>
      <c r="BD26" s="15">
        <v>264.10000000000002</v>
      </c>
      <c r="BE26" s="15">
        <v>287</v>
      </c>
      <c r="BF26" s="15">
        <v>304.7</v>
      </c>
      <c r="BG26" s="15">
        <v>318.3</v>
      </c>
      <c r="BH26" s="15">
        <v>333.2</v>
      </c>
      <c r="BI26" s="15">
        <v>346.9</v>
      </c>
      <c r="BJ26" s="15">
        <v>364.1</v>
      </c>
    </row>
    <row r="27" spans="1:62" ht="15" customHeight="1" x14ac:dyDescent="0.25">
      <c r="A27" s="3" t="s">
        <v>73</v>
      </c>
      <c r="B27" s="15">
        <v>1.8</v>
      </c>
      <c r="C27" s="15">
        <v>2.2999999999999998</v>
      </c>
      <c r="D27" s="15">
        <v>2.9</v>
      </c>
      <c r="E27" s="15">
        <v>3.4</v>
      </c>
      <c r="F27" s="15">
        <v>4.0999999999999996</v>
      </c>
      <c r="G27" s="15">
        <v>5.0999999999999996</v>
      </c>
      <c r="H27" s="15">
        <v>5.9</v>
      </c>
      <c r="I27" s="15">
        <v>6.6</v>
      </c>
      <c r="J27" s="15">
        <v>7.3</v>
      </c>
      <c r="K27" s="15">
        <v>8</v>
      </c>
      <c r="L27" s="15">
        <v>8.8000000000000007</v>
      </c>
      <c r="M27" s="15">
        <v>9.6</v>
      </c>
      <c r="N27" s="15">
        <v>10.5</v>
      </c>
      <c r="O27" s="15">
        <v>10.8</v>
      </c>
      <c r="P27" s="15">
        <v>10.7</v>
      </c>
      <c r="Q27" s="15">
        <v>12.1</v>
      </c>
      <c r="R27" s="15">
        <v>13</v>
      </c>
      <c r="S27" s="15">
        <v>14</v>
      </c>
      <c r="T27" s="15">
        <v>14.2</v>
      </c>
      <c r="U27" s="15">
        <v>14.8</v>
      </c>
      <c r="V27" s="15">
        <v>15.7</v>
      </c>
      <c r="W27" s="15">
        <v>17.5</v>
      </c>
      <c r="X27" s="15">
        <v>19.600000000000001</v>
      </c>
      <c r="Y27" s="15">
        <v>20.6</v>
      </c>
      <c r="Z27" s="15">
        <v>21.6</v>
      </c>
      <c r="AA27" s="15">
        <v>22.5</v>
      </c>
      <c r="AB27" s="15">
        <v>23.4</v>
      </c>
      <c r="AC27" s="15">
        <v>22.9</v>
      </c>
      <c r="AD27" s="15">
        <v>24.8</v>
      </c>
      <c r="AE27" s="15">
        <v>26.6</v>
      </c>
      <c r="AF27" s="15">
        <v>28.2</v>
      </c>
      <c r="AG27" s="15">
        <v>30.9</v>
      </c>
      <c r="AH27" s="15">
        <v>33.9</v>
      </c>
      <c r="AI27" s="15">
        <v>38.200000000000003</v>
      </c>
      <c r="AJ27" s="15">
        <v>40.700000000000003</v>
      </c>
      <c r="AK27" s="15">
        <v>41.8</v>
      </c>
      <c r="AL27" s="15">
        <v>43.1</v>
      </c>
      <c r="AM27" s="15">
        <v>53.5</v>
      </c>
      <c r="AN27" s="15">
        <v>56.6</v>
      </c>
      <c r="AO27" s="15">
        <v>60.4</v>
      </c>
      <c r="AP27" s="15">
        <v>65.2</v>
      </c>
      <c r="AQ27" s="15">
        <v>67.599999999999994</v>
      </c>
      <c r="AR27" s="15">
        <v>68.8</v>
      </c>
      <c r="AS27" s="15">
        <v>70.7</v>
      </c>
      <c r="AT27" s="15">
        <v>70.900000000000006</v>
      </c>
      <c r="AU27" s="15">
        <v>71.400000000000006</v>
      </c>
      <c r="AV27" s="15">
        <v>71.7</v>
      </c>
      <c r="AW27" s="15">
        <v>73.7</v>
      </c>
      <c r="AX27" s="15">
        <v>75.900000000000006</v>
      </c>
      <c r="AY27" s="15">
        <v>80.099999999999994</v>
      </c>
      <c r="AZ27" s="15">
        <v>85.5</v>
      </c>
      <c r="BA27" s="15">
        <v>86</v>
      </c>
      <c r="BB27" s="15">
        <v>94.5</v>
      </c>
      <c r="BC27" s="15">
        <v>99.2</v>
      </c>
      <c r="BD27" s="15">
        <v>108.1</v>
      </c>
      <c r="BE27" s="15">
        <v>119.1</v>
      </c>
      <c r="BF27" s="15">
        <v>127.2</v>
      </c>
      <c r="BG27" s="15">
        <v>135.4</v>
      </c>
      <c r="BH27" s="15">
        <v>147.6</v>
      </c>
      <c r="BI27" s="15">
        <v>155.4</v>
      </c>
      <c r="BJ27" s="15">
        <v>163.30000000000001</v>
      </c>
    </row>
    <row r="28" spans="1:62" ht="15" customHeight="1" x14ac:dyDescent="0.25">
      <c r="A28" s="12" t="s">
        <v>74</v>
      </c>
      <c r="B28" s="15">
        <v>7.2</v>
      </c>
      <c r="C28" s="15">
        <v>8.4</v>
      </c>
      <c r="D28" s="15">
        <v>9.6</v>
      </c>
      <c r="E28" s="15">
        <v>10.9</v>
      </c>
      <c r="F28" s="15">
        <v>12.8</v>
      </c>
      <c r="G28" s="15">
        <v>15</v>
      </c>
      <c r="H28" s="15">
        <v>16.899999999999999</v>
      </c>
      <c r="I28" s="15">
        <v>18.600000000000001</v>
      </c>
      <c r="J28" s="15">
        <v>20.2</v>
      </c>
      <c r="K28" s="15">
        <v>21.7</v>
      </c>
      <c r="L28" s="15">
        <v>22.8</v>
      </c>
      <c r="M28" s="15">
        <v>23.5</v>
      </c>
      <c r="N28" s="15">
        <v>24.4</v>
      </c>
      <c r="O28" s="15">
        <v>24.6</v>
      </c>
      <c r="P28" s="15">
        <v>24.4</v>
      </c>
      <c r="Q28" s="15">
        <v>24.7</v>
      </c>
      <c r="R28" s="15">
        <v>25</v>
      </c>
      <c r="S28" s="15">
        <v>25.7</v>
      </c>
      <c r="T28" s="15">
        <v>25.6</v>
      </c>
      <c r="U28" s="15">
        <v>25.6</v>
      </c>
      <c r="V28" s="15">
        <v>26.6</v>
      </c>
      <c r="W28" s="15">
        <v>27.7</v>
      </c>
      <c r="X28" s="15">
        <v>29.4</v>
      </c>
      <c r="Y28" s="15">
        <v>30.5</v>
      </c>
      <c r="Z28" s="15">
        <v>31.3</v>
      </c>
      <c r="AA28" s="15">
        <v>32.4</v>
      </c>
      <c r="AB28" s="15">
        <v>32.1</v>
      </c>
      <c r="AC28" s="15">
        <v>32.4</v>
      </c>
      <c r="AD28" s="15">
        <v>33.799999999999997</v>
      </c>
      <c r="AE28" s="15">
        <v>35.6</v>
      </c>
      <c r="AF28" s="15">
        <v>37.5</v>
      </c>
      <c r="AG28" s="15">
        <v>39.6</v>
      </c>
      <c r="AH28" s="15">
        <v>42.4</v>
      </c>
      <c r="AI28" s="15">
        <v>45.4</v>
      </c>
      <c r="AJ28" s="15">
        <v>47.8</v>
      </c>
      <c r="AK28" s="15">
        <v>48.7</v>
      </c>
      <c r="AL28" s="15">
        <v>49.4</v>
      </c>
      <c r="AM28" s="15">
        <v>50.6</v>
      </c>
      <c r="AN28" s="15">
        <v>52.5</v>
      </c>
      <c r="AO28" s="15">
        <v>55.5</v>
      </c>
      <c r="AP28" s="15">
        <v>58.4</v>
      </c>
      <c r="AQ28" s="15">
        <v>59.9</v>
      </c>
      <c r="AR28" s="15">
        <v>59.8</v>
      </c>
      <c r="AS28" s="15">
        <v>60.2</v>
      </c>
      <c r="AT28" s="15">
        <v>60.1</v>
      </c>
      <c r="AU28" s="15">
        <v>60.2</v>
      </c>
      <c r="AV28" s="15">
        <v>60.2</v>
      </c>
      <c r="AW28" s="15">
        <v>61.5</v>
      </c>
      <c r="AX28" s="15">
        <v>63.1</v>
      </c>
      <c r="AY28" s="15">
        <v>65.5</v>
      </c>
      <c r="AZ28" s="15">
        <v>68.8</v>
      </c>
      <c r="BA28" s="15">
        <v>72.599999999999994</v>
      </c>
      <c r="BB28" s="15">
        <v>75.5</v>
      </c>
      <c r="BC28" s="15">
        <v>82</v>
      </c>
      <c r="BD28" s="15">
        <v>88.8</v>
      </c>
      <c r="BE28" s="15">
        <v>96.8</v>
      </c>
      <c r="BF28" s="15">
        <v>102.2</v>
      </c>
      <c r="BG28" s="15">
        <v>105.4</v>
      </c>
      <c r="BH28" s="15">
        <v>108.5</v>
      </c>
      <c r="BI28" s="15">
        <v>112.1</v>
      </c>
      <c r="BJ28" s="15">
        <v>118.1</v>
      </c>
    </row>
    <row r="29" spans="1:62" ht="15" customHeight="1" x14ac:dyDescent="0.25">
      <c r="A29" s="12" t="s">
        <v>75</v>
      </c>
      <c r="B29" s="15">
        <v>1.9</v>
      </c>
      <c r="C29" s="15">
        <v>2.2999999999999998</v>
      </c>
      <c r="D29" s="15">
        <v>2.6</v>
      </c>
      <c r="E29" s="15">
        <v>2.9</v>
      </c>
      <c r="F29" s="15">
        <v>3.6</v>
      </c>
      <c r="G29" s="15">
        <v>4.2</v>
      </c>
      <c r="H29" s="15">
        <v>4.8</v>
      </c>
      <c r="I29" s="15">
        <v>5.5</v>
      </c>
      <c r="J29" s="15">
        <v>6.3</v>
      </c>
      <c r="K29" s="15">
        <v>7.3</v>
      </c>
      <c r="L29" s="15">
        <v>8.1</v>
      </c>
      <c r="M29" s="15">
        <v>9</v>
      </c>
      <c r="N29" s="15">
        <v>9.5</v>
      </c>
      <c r="O29" s="15">
        <v>10</v>
      </c>
      <c r="P29" s="15">
        <v>10.199999999999999</v>
      </c>
      <c r="Q29" s="15">
        <v>10.7</v>
      </c>
      <c r="R29" s="15">
        <v>10.8</v>
      </c>
      <c r="S29" s="15">
        <v>11.8</v>
      </c>
      <c r="T29" s="15">
        <v>12.4</v>
      </c>
      <c r="U29" s="15">
        <v>12.9</v>
      </c>
      <c r="V29" s="15">
        <v>13.5</v>
      </c>
      <c r="W29" s="15">
        <v>14.2</v>
      </c>
      <c r="X29" s="15">
        <v>14.3</v>
      </c>
      <c r="Y29" s="15">
        <v>15.1</v>
      </c>
      <c r="Z29" s="15">
        <v>16.600000000000001</v>
      </c>
      <c r="AA29" s="15">
        <v>17.899999999999999</v>
      </c>
      <c r="AB29" s="15">
        <v>18.2</v>
      </c>
      <c r="AC29" s="15">
        <v>18.100000000000001</v>
      </c>
      <c r="AD29" s="15">
        <v>18.600000000000001</v>
      </c>
      <c r="AE29" s="15">
        <v>19.7</v>
      </c>
      <c r="AF29" s="15">
        <v>20.5</v>
      </c>
      <c r="AG29" s="15">
        <v>22.2</v>
      </c>
      <c r="AH29" s="15">
        <v>24.6</v>
      </c>
      <c r="AI29" s="15">
        <v>27.2</v>
      </c>
      <c r="AJ29" s="15">
        <v>29.1</v>
      </c>
      <c r="AK29" s="15">
        <v>29.1</v>
      </c>
      <c r="AL29" s="15">
        <v>30.9</v>
      </c>
      <c r="AM29" s="15">
        <v>32.200000000000003</v>
      </c>
      <c r="AN29" s="15">
        <v>35.700000000000003</v>
      </c>
      <c r="AO29" s="15">
        <v>36.9</v>
      </c>
      <c r="AP29" s="15">
        <v>39.9</v>
      </c>
      <c r="AQ29" s="15">
        <v>41.2</v>
      </c>
      <c r="AR29" s="15">
        <v>40.200000000000003</v>
      </c>
      <c r="AS29" s="15">
        <v>40.1</v>
      </c>
      <c r="AT29" s="15">
        <v>40.4</v>
      </c>
      <c r="AU29" s="15">
        <v>42.2</v>
      </c>
      <c r="AV29" s="15">
        <v>41.9</v>
      </c>
      <c r="AW29" s="15">
        <v>41.3</v>
      </c>
      <c r="AX29" s="15">
        <v>42.5</v>
      </c>
      <c r="AY29" s="15">
        <v>45.1</v>
      </c>
      <c r="AZ29" s="15">
        <v>48</v>
      </c>
      <c r="BA29" s="15">
        <v>51.1</v>
      </c>
      <c r="BB29" s="15">
        <v>56.5</v>
      </c>
      <c r="BC29" s="15">
        <v>60.7</v>
      </c>
      <c r="BD29" s="15">
        <v>67.2</v>
      </c>
      <c r="BE29" s="15">
        <v>71.099999999999994</v>
      </c>
      <c r="BF29" s="15">
        <v>75.3</v>
      </c>
      <c r="BG29" s="15">
        <v>77.5</v>
      </c>
      <c r="BH29" s="15">
        <v>77.099999999999994</v>
      </c>
      <c r="BI29" s="15">
        <v>79.3</v>
      </c>
      <c r="BJ29" s="15">
        <v>82.7</v>
      </c>
    </row>
    <row r="30" spans="1:62" ht="15" customHeight="1" x14ac:dyDescent="0.25">
      <c r="A30" s="3"/>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row>
    <row r="31" spans="1:62" ht="15" customHeight="1" x14ac:dyDescent="0.25">
      <c r="A31" s="12" t="s">
        <v>175</v>
      </c>
      <c r="B31" s="15">
        <v>17.5</v>
      </c>
      <c r="C31" s="15">
        <v>19.899999999999999</v>
      </c>
      <c r="D31" s="15">
        <v>20.8</v>
      </c>
      <c r="E31" s="15">
        <v>22.7</v>
      </c>
      <c r="F31" s="15">
        <v>24</v>
      </c>
      <c r="G31" s="15">
        <v>26.1</v>
      </c>
      <c r="H31" s="15">
        <v>28.8</v>
      </c>
      <c r="I31" s="15">
        <v>32.6</v>
      </c>
      <c r="J31" s="15">
        <v>35.4</v>
      </c>
      <c r="K31" s="15">
        <v>36.9</v>
      </c>
      <c r="L31" s="15">
        <v>40.5</v>
      </c>
      <c r="M31" s="15">
        <v>39.4</v>
      </c>
      <c r="N31" s="15">
        <v>39.799999999999997</v>
      </c>
      <c r="O31" s="15">
        <v>41.3</v>
      </c>
      <c r="P31" s="15">
        <v>44.4</v>
      </c>
      <c r="Q31" s="15">
        <v>47.3</v>
      </c>
      <c r="R31" s="15">
        <v>50</v>
      </c>
      <c r="S31" s="15">
        <v>51.4</v>
      </c>
      <c r="T31" s="15">
        <v>55</v>
      </c>
      <c r="U31" s="15">
        <v>58.9</v>
      </c>
      <c r="V31" s="15">
        <v>61.6</v>
      </c>
      <c r="W31" s="15">
        <v>63.4</v>
      </c>
      <c r="X31" s="15">
        <v>65.2</v>
      </c>
      <c r="Y31" s="15">
        <v>65.2</v>
      </c>
      <c r="Z31" s="15">
        <v>66.900000000000006</v>
      </c>
      <c r="AA31" s="15">
        <v>70.099999999999994</v>
      </c>
      <c r="AB31" s="15">
        <v>69</v>
      </c>
      <c r="AC31" s="15">
        <v>74.3</v>
      </c>
      <c r="AD31" s="15">
        <v>80</v>
      </c>
      <c r="AE31" s="15">
        <v>86.1</v>
      </c>
      <c r="AF31" s="15">
        <v>96.1</v>
      </c>
      <c r="AG31" s="15">
        <v>101.9</v>
      </c>
      <c r="AH31" s="15">
        <v>106.7</v>
      </c>
      <c r="AI31" s="15">
        <v>105.7</v>
      </c>
      <c r="AJ31" s="15">
        <v>105.6</v>
      </c>
      <c r="AK31" s="15">
        <v>107.3</v>
      </c>
      <c r="AL31" s="15">
        <v>112.4</v>
      </c>
      <c r="AM31" s="15">
        <v>122.8</v>
      </c>
      <c r="AN31" s="15">
        <v>143.9</v>
      </c>
      <c r="AO31" s="15">
        <v>142.80000000000001</v>
      </c>
      <c r="AP31" s="15">
        <v>132.9</v>
      </c>
      <c r="AQ31" s="15">
        <v>125</v>
      </c>
      <c r="AR31" s="15">
        <v>130.80000000000001</v>
      </c>
      <c r="AS31" s="15">
        <v>122.4</v>
      </c>
      <c r="AT31" s="15">
        <v>121.1</v>
      </c>
      <c r="AU31" s="15">
        <v>118</v>
      </c>
      <c r="AV31" s="15">
        <v>152.5</v>
      </c>
      <c r="AW31" s="15">
        <v>139</v>
      </c>
      <c r="AX31" s="15">
        <v>148.4</v>
      </c>
      <c r="AY31" s="15">
        <v>157.1</v>
      </c>
      <c r="AZ31" s="15">
        <v>173.5</v>
      </c>
      <c r="BA31" s="15">
        <v>173.7</v>
      </c>
      <c r="BB31" s="15">
        <v>184.4</v>
      </c>
      <c r="BC31" s="15">
        <v>203.4</v>
      </c>
      <c r="BD31" s="15">
        <v>214.5</v>
      </c>
      <c r="BE31" s="15">
        <v>224.2</v>
      </c>
      <c r="BF31" s="15">
        <v>237.2</v>
      </c>
      <c r="BG31" s="15">
        <v>253.9</v>
      </c>
      <c r="BH31" s="15">
        <v>265.5</v>
      </c>
      <c r="BI31" s="15">
        <v>279</v>
      </c>
      <c r="BJ31" s="15">
        <v>291.2</v>
      </c>
    </row>
    <row r="32" spans="1:62" ht="15" customHeight="1" x14ac:dyDescent="0.25">
      <c r="A32" s="3" t="s">
        <v>79</v>
      </c>
      <c r="B32" s="15">
        <v>13.8</v>
      </c>
      <c r="C32" s="15">
        <v>15.7</v>
      </c>
      <c r="D32" s="15">
        <v>16.5</v>
      </c>
      <c r="E32" s="15">
        <v>18.2</v>
      </c>
      <c r="F32" s="15">
        <v>19</v>
      </c>
      <c r="G32" s="15">
        <v>20.100000000000001</v>
      </c>
      <c r="H32" s="15">
        <v>22</v>
      </c>
      <c r="I32" s="15">
        <v>25.8</v>
      </c>
      <c r="J32" s="15">
        <v>28</v>
      </c>
      <c r="K32" s="15">
        <v>29.1</v>
      </c>
      <c r="L32" s="15">
        <v>32.1</v>
      </c>
      <c r="M32" s="15">
        <v>30.8</v>
      </c>
      <c r="N32" s="15">
        <v>31.2</v>
      </c>
      <c r="O32" s="15">
        <v>32.700000000000003</v>
      </c>
      <c r="P32" s="15">
        <v>35.200000000000003</v>
      </c>
      <c r="Q32" s="15">
        <v>38.200000000000003</v>
      </c>
      <c r="R32" s="15">
        <v>41.5</v>
      </c>
      <c r="S32" s="15">
        <v>42.6</v>
      </c>
      <c r="T32" s="15">
        <v>45.6</v>
      </c>
      <c r="U32" s="15">
        <v>49.5</v>
      </c>
      <c r="V32" s="15">
        <v>51.3</v>
      </c>
      <c r="W32" s="15">
        <v>52.7</v>
      </c>
      <c r="X32" s="15">
        <v>53.7</v>
      </c>
      <c r="Y32" s="15">
        <v>53.8</v>
      </c>
      <c r="Z32" s="15">
        <v>55.1</v>
      </c>
      <c r="AA32" s="15">
        <v>58.2</v>
      </c>
      <c r="AB32" s="15">
        <v>56.5</v>
      </c>
      <c r="AC32" s="15">
        <v>60.5</v>
      </c>
      <c r="AD32" s="15">
        <v>66.3</v>
      </c>
      <c r="AE32" s="15">
        <v>71.900000000000006</v>
      </c>
      <c r="AF32" s="15">
        <v>80.3</v>
      </c>
      <c r="AG32" s="15">
        <v>84.8</v>
      </c>
      <c r="AH32" s="15">
        <v>87.7</v>
      </c>
      <c r="AI32" s="15">
        <v>84.3</v>
      </c>
      <c r="AJ32" s="15">
        <v>83.4</v>
      </c>
      <c r="AK32" s="15">
        <v>86.2</v>
      </c>
      <c r="AL32" s="15">
        <v>91</v>
      </c>
      <c r="AM32" s="15">
        <v>99.1</v>
      </c>
      <c r="AN32" s="15">
        <v>119.3</v>
      </c>
      <c r="AO32" s="15">
        <v>116.6</v>
      </c>
      <c r="AP32" s="15">
        <v>105.3</v>
      </c>
      <c r="AQ32" s="15">
        <v>97.7</v>
      </c>
      <c r="AR32" s="15">
        <v>102.8</v>
      </c>
      <c r="AS32" s="15">
        <v>97</v>
      </c>
      <c r="AT32" s="15">
        <v>96.2</v>
      </c>
      <c r="AU32" s="15">
        <v>93.8</v>
      </c>
      <c r="AV32" s="15">
        <v>127.3</v>
      </c>
      <c r="AW32" s="15">
        <v>114.1</v>
      </c>
      <c r="AX32" s="15">
        <v>123</v>
      </c>
      <c r="AY32" s="15">
        <v>130.69999999999999</v>
      </c>
      <c r="AZ32" s="15">
        <v>145.30000000000001</v>
      </c>
      <c r="BA32" s="15">
        <v>143.9</v>
      </c>
      <c r="BB32" s="15">
        <v>154</v>
      </c>
      <c r="BC32" s="15">
        <v>171.8</v>
      </c>
      <c r="BD32" s="15">
        <v>180.9</v>
      </c>
      <c r="BE32" s="15">
        <v>189.9</v>
      </c>
      <c r="BF32" s="15">
        <v>200.6</v>
      </c>
      <c r="BG32" s="15">
        <v>213.9</v>
      </c>
      <c r="BH32" s="15">
        <v>222</v>
      </c>
      <c r="BI32" s="15">
        <v>231.4</v>
      </c>
      <c r="BJ32" s="15">
        <v>240.1</v>
      </c>
    </row>
    <row r="33" spans="1:62" ht="15" customHeight="1" x14ac:dyDescent="0.25">
      <c r="A33" s="3" t="s">
        <v>165</v>
      </c>
      <c r="B33" s="15">
        <v>3.9</v>
      </c>
      <c r="C33" s="15">
        <v>4.7</v>
      </c>
      <c r="D33" s="15">
        <v>5.7</v>
      </c>
      <c r="E33" s="15">
        <v>6.4</v>
      </c>
      <c r="F33" s="15">
        <v>6.3</v>
      </c>
      <c r="G33" s="15">
        <v>6.5</v>
      </c>
      <c r="H33" s="15">
        <v>7.2</v>
      </c>
      <c r="I33" s="15">
        <v>9.1999999999999993</v>
      </c>
      <c r="J33" s="15">
        <v>10.199999999999999</v>
      </c>
      <c r="K33" s="15">
        <v>10.4</v>
      </c>
      <c r="L33" s="15">
        <v>11.7</v>
      </c>
      <c r="M33" s="15">
        <v>11.2</v>
      </c>
      <c r="N33" s="15">
        <v>10.9</v>
      </c>
      <c r="O33" s="15">
        <v>10.7</v>
      </c>
      <c r="P33" s="15">
        <v>11.3</v>
      </c>
      <c r="Q33" s="15">
        <v>11.1</v>
      </c>
      <c r="R33" s="15">
        <v>11.6</v>
      </c>
      <c r="S33" s="15">
        <v>11.8</v>
      </c>
      <c r="T33" s="15">
        <v>13.4</v>
      </c>
      <c r="U33" s="15">
        <v>13.6</v>
      </c>
      <c r="V33" s="15">
        <v>13.6</v>
      </c>
      <c r="W33" s="15">
        <v>13.4</v>
      </c>
      <c r="X33" s="15">
        <v>14.8</v>
      </c>
      <c r="Y33" s="15">
        <v>15.4</v>
      </c>
      <c r="Z33" s="15">
        <v>16.8</v>
      </c>
      <c r="AA33" s="15">
        <v>17.3</v>
      </c>
      <c r="AB33" s="15">
        <v>17.399999999999999</v>
      </c>
      <c r="AC33" s="15">
        <v>18.899999999999999</v>
      </c>
      <c r="AD33" s="15">
        <v>20.6</v>
      </c>
      <c r="AE33" s="15">
        <v>21.6</v>
      </c>
      <c r="AF33" s="15">
        <v>23.3</v>
      </c>
      <c r="AG33" s="15">
        <v>25.2</v>
      </c>
      <c r="AH33" s="15">
        <v>27.8</v>
      </c>
      <c r="AI33" s="15">
        <v>27.9</v>
      </c>
      <c r="AJ33" s="15">
        <v>28</v>
      </c>
      <c r="AK33" s="15">
        <v>30.2</v>
      </c>
      <c r="AL33" s="15">
        <v>32.799999999999997</v>
      </c>
      <c r="AM33" s="15">
        <v>36.1</v>
      </c>
      <c r="AN33" s="15">
        <v>38.700000000000003</v>
      </c>
      <c r="AO33" s="15">
        <v>40.1</v>
      </c>
      <c r="AP33" s="15">
        <v>35.200000000000003</v>
      </c>
      <c r="AQ33" s="15">
        <v>29.9</v>
      </c>
      <c r="AR33" s="15">
        <v>27.7</v>
      </c>
      <c r="AS33" s="15">
        <v>23.4</v>
      </c>
      <c r="AT33" s="15">
        <v>20.3</v>
      </c>
      <c r="AU33" s="15">
        <v>21.1</v>
      </c>
      <c r="AV33" s="15">
        <v>24.6</v>
      </c>
      <c r="AW33" s="15">
        <v>30.6</v>
      </c>
      <c r="AX33" s="15">
        <v>34.6</v>
      </c>
      <c r="AY33" s="15">
        <v>39.5</v>
      </c>
      <c r="AZ33" s="15">
        <v>43</v>
      </c>
      <c r="BA33" s="15">
        <v>45.2</v>
      </c>
      <c r="BB33" s="15">
        <v>50.5</v>
      </c>
      <c r="BC33" s="15">
        <v>54.8</v>
      </c>
      <c r="BD33" s="15">
        <v>55.6</v>
      </c>
      <c r="BE33" s="15">
        <v>58.8</v>
      </c>
      <c r="BF33" s="15">
        <v>63.3</v>
      </c>
      <c r="BG33" s="15">
        <v>68.7</v>
      </c>
      <c r="BH33" s="15">
        <v>71.599999999999994</v>
      </c>
      <c r="BI33" s="15">
        <v>74.7</v>
      </c>
      <c r="BJ33" s="15">
        <v>77.599999999999994</v>
      </c>
    </row>
    <row r="34" spans="1:62" ht="15" customHeight="1" x14ac:dyDescent="0.25">
      <c r="A34" s="12" t="s">
        <v>166</v>
      </c>
      <c r="B34" s="15">
        <v>9.8000000000000007</v>
      </c>
      <c r="C34" s="15">
        <v>11</v>
      </c>
      <c r="D34" s="15">
        <v>10.9</v>
      </c>
      <c r="E34" s="15">
        <v>11.8</v>
      </c>
      <c r="F34" s="15">
        <v>12.7</v>
      </c>
      <c r="G34" s="15">
        <v>13.6</v>
      </c>
      <c r="H34" s="15">
        <v>14.8</v>
      </c>
      <c r="I34" s="15">
        <v>16.600000000000001</v>
      </c>
      <c r="J34" s="15">
        <v>17.899999999999999</v>
      </c>
      <c r="K34" s="15">
        <v>18.7</v>
      </c>
      <c r="L34" s="15">
        <v>20.399999999999999</v>
      </c>
      <c r="M34" s="15">
        <v>19.600000000000001</v>
      </c>
      <c r="N34" s="15">
        <v>20.3</v>
      </c>
      <c r="O34" s="15">
        <v>22</v>
      </c>
      <c r="P34" s="15">
        <v>23.9</v>
      </c>
      <c r="Q34" s="15">
        <v>27.2</v>
      </c>
      <c r="R34" s="15">
        <v>29.9</v>
      </c>
      <c r="S34" s="15">
        <v>30.8</v>
      </c>
      <c r="T34" s="15">
        <v>32.200000000000003</v>
      </c>
      <c r="U34" s="15">
        <v>35.9</v>
      </c>
      <c r="V34" s="15">
        <v>37.700000000000003</v>
      </c>
      <c r="W34" s="15">
        <v>39.299999999999997</v>
      </c>
      <c r="X34" s="15">
        <v>38.9</v>
      </c>
      <c r="Y34" s="15">
        <v>38.299999999999997</v>
      </c>
      <c r="Z34" s="15">
        <v>38.299999999999997</v>
      </c>
      <c r="AA34" s="15">
        <v>40.9</v>
      </c>
      <c r="AB34" s="15">
        <v>39.1</v>
      </c>
      <c r="AC34" s="15">
        <v>41.7</v>
      </c>
      <c r="AD34" s="15">
        <v>45.8</v>
      </c>
      <c r="AE34" s="15">
        <v>50.4</v>
      </c>
      <c r="AF34" s="15">
        <v>56.9</v>
      </c>
      <c r="AG34" s="15">
        <v>59.5</v>
      </c>
      <c r="AH34" s="15">
        <v>59.9</v>
      </c>
      <c r="AI34" s="15">
        <v>56.4</v>
      </c>
      <c r="AJ34" s="15">
        <v>55.4</v>
      </c>
      <c r="AK34" s="15">
        <v>56</v>
      </c>
      <c r="AL34" s="15">
        <v>58.2</v>
      </c>
      <c r="AM34" s="15">
        <v>63</v>
      </c>
      <c r="AN34" s="15">
        <v>80.7</v>
      </c>
      <c r="AO34" s="15">
        <v>76.599999999999994</v>
      </c>
      <c r="AP34" s="15">
        <v>70.2</v>
      </c>
      <c r="AQ34" s="15">
        <v>67.8</v>
      </c>
      <c r="AR34" s="15">
        <v>75.2</v>
      </c>
      <c r="AS34" s="15">
        <v>73.599999999999994</v>
      </c>
      <c r="AT34" s="15">
        <v>75.900000000000006</v>
      </c>
      <c r="AU34" s="15">
        <v>72.8</v>
      </c>
      <c r="AV34" s="15">
        <v>102.7</v>
      </c>
      <c r="AW34" s="15">
        <v>83.5</v>
      </c>
      <c r="AX34" s="15">
        <v>88.4</v>
      </c>
      <c r="AY34" s="15">
        <v>91.2</v>
      </c>
      <c r="AZ34" s="15">
        <v>102.3</v>
      </c>
      <c r="BA34" s="15">
        <v>98.7</v>
      </c>
      <c r="BB34" s="15">
        <v>103.5</v>
      </c>
      <c r="BC34" s="15">
        <v>117.1</v>
      </c>
      <c r="BD34" s="15">
        <v>125.4</v>
      </c>
      <c r="BE34" s="15">
        <v>131.1</v>
      </c>
      <c r="BF34" s="15">
        <v>137.30000000000001</v>
      </c>
      <c r="BG34" s="15">
        <v>145.1</v>
      </c>
      <c r="BH34" s="15">
        <v>150.4</v>
      </c>
      <c r="BI34" s="15">
        <v>156.69999999999999</v>
      </c>
      <c r="BJ34" s="15">
        <v>162.5</v>
      </c>
    </row>
    <row r="35" spans="1:62" ht="15" customHeight="1" x14ac:dyDescent="0.25">
      <c r="A35" s="12" t="s">
        <v>80</v>
      </c>
      <c r="B35" s="15">
        <v>3.7</v>
      </c>
      <c r="C35" s="15">
        <v>4.3</v>
      </c>
      <c r="D35" s="15">
        <v>4.3</v>
      </c>
      <c r="E35" s="15">
        <v>4.5</v>
      </c>
      <c r="F35" s="15">
        <v>4.9000000000000004</v>
      </c>
      <c r="G35" s="15">
        <v>6</v>
      </c>
      <c r="H35" s="15">
        <v>6.8</v>
      </c>
      <c r="I35" s="15">
        <v>6.8</v>
      </c>
      <c r="J35" s="15">
        <v>7.4</v>
      </c>
      <c r="K35" s="15">
        <v>7.8</v>
      </c>
      <c r="L35" s="15">
        <v>8.4</v>
      </c>
      <c r="M35" s="15">
        <v>8.5</v>
      </c>
      <c r="N35" s="15">
        <v>8.6</v>
      </c>
      <c r="O35" s="15">
        <v>8.6</v>
      </c>
      <c r="P35" s="15">
        <v>9.1999999999999993</v>
      </c>
      <c r="Q35" s="15">
        <v>9</v>
      </c>
      <c r="R35" s="15">
        <v>8.6</v>
      </c>
      <c r="S35" s="15">
        <v>8.8000000000000007</v>
      </c>
      <c r="T35" s="15">
        <v>9.4</v>
      </c>
      <c r="U35" s="15">
        <v>9.5</v>
      </c>
      <c r="V35" s="15">
        <v>10.3</v>
      </c>
      <c r="W35" s="15">
        <v>10.7</v>
      </c>
      <c r="X35" s="15">
        <v>11.5</v>
      </c>
      <c r="Y35" s="15">
        <v>11.5</v>
      </c>
      <c r="Z35" s="15">
        <v>11.8</v>
      </c>
      <c r="AA35" s="15">
        <v>12</v>
      </c>
      <c r="AB35" s="15">
        <v>12.5</v>
      </c>
      <c r="AC35" s="15">
        <v>13.8</v>
      </c>
      <c r="AD35" s="15">
        <v>13.7</v>
      </c>
      <c r="AE35" s="15">
        <v>14.2</v>
      </c>
      <c r="AF35" s="15">
        <v>15.8</v>
      </c>
      <c r="AG35" s="15">
        <v>17.100000000000001</v>
      </c>
      <c r="AH35" s="15">
        <v>18.899999999999999</v>
      </c>
      <c r="AI35" s="15">
        <v>21.4</v>
      </c>
      <c r="AJ35" s="15">
        <v>22.2</v>
      </c>
      <c r="AK35" s="15">
        <v>21</v>
      </c>
      <c r="AL35" s="15">
        <v>21.4</v>
      </c>
      <c r="AM35" s="15">
        <v>23.8</v>
      </c>
      <c r="AN35" s="15">
        <v>24.6</v>
      </c>
      <c r="AO35" s="15">
        <v>26.2</v>
      </c>
      <c r="AP35" s="15">
        <v>27.5</v>
      </c>
      <c r="AQ35" s="15">
        <v>27.3</v>
      </c>
      <c r="AR35" s="15">
        <v>27.9</v>
      </c>
      <c r="AS35" s="15">
        <v>25.4</v>
      </c>
      <c r="AT35" s="15">
        <v>24.9</v>
      </c>
      <c r="AU35" s="15">
        <v>24.2</v>
      </c>
      <c r="AV35" s="15">
        <v>25.2</v>
      </c>
      <c r="AW35" s="15">
        <v>24.8</v>
      </c>
      <c r="AX35" s="15">
        <v>25.4</v>
      </c>
      <c r="AY35" s="15">
        <v>26.3</v>
      </c>
      <c r="AZ35" s="15">
        <v>28.2</v>
      </c>
      <c r="BA35" s="15">
        <v>29.8</v>
      </c>
      <c r="BB35" s="15">
        <v>30.4</v>
      </c>
      <c r="BC35" s="15">
        <v>31.6</v>
      </c>
      <c r="BD35" s="15">
        <v>33.6</v>
      </c>
      <c r="BE35" s="15">
        <v>34.299999999999997</v>
      </c>
      <c r="BF35" s="15">
        <v>36.6</v>
      </c>
      <c r="BG35" s="15">
        <v>40.1</v>
      </c>
      <c r="BH35" s="15">
        <v>43.4</v>
      </c>
      <c r="BI35" s="15">
        <v>47.6</v>
      </c>
      <c r="BJ35" s="15">
        <v>51.1</v>
      </c>
    </row>
    <row r="36" spans="1:62" ht="15" customHeight="1" x14ac:dyDescent="0.25">
      <c r="A36" s="3" t="s">
        <v>63</v>
      </c>
      <c r="B36" s="15">
        <v>0.7</v>
      </c>
      <c r="C36" s="15">
        <v>0.3</v>
      </c>
      <c r="D36" s="15">
        <v>-0.2</v>
      </c>
      <c r="E36" s="15">
        <v>0.2</v>
      </c>
      <c r="F36" s="15">
        <v>1.9</v>
      </c>
      <c r="G36" s="15">
        <v>0.4</v>
      </c>
      <c r="H36" s="15">
        <v>0.7</v>
      </c>
      <c r="I36" s="15">
        <v>0.3</v>
      </c>
      <c r="J36" s="15">
        <v>0.3</v>
      </c>
      <c r="K36" s="15">
        <v>0.4</v>
      </c>
      <c r="L36" s="15">
        <v>1.1000000000000001</v>
      </c>
      <c r="M36" s="15">
        <v>-1.1000000000000001</v>
      </c>
      <c r="N36" s="15">
        <v>-1.3</v>
      </c>
      <c r="O36" s="15">
        <v>-0.4</v>
      </c>
      <c r="P36" s="15">
        <v>0.5</v>
      </c>
      <c r="Q36" s="15">
        <v>0.7</v>
      </c>
      <c r="R36" s="15">
        <v>2</v>
      </c>
      <c r="S36" s="15">
        <v>-0.6</v>
      </c>
      <c r="T36" s="15">
        <v>-0.4</v>
      </c>
      <c r="U36" s="15">
        <v>2</v>
      </c>
      <c r="V36" s="15">
        <v>1.6</v>
      </c>
      <c r="W36" s="15">
        <v>1.3</v>
      </c>
      <c r="X36" s="15">
        <v>1.8</v>
      </c>
      <c r="Y36" s="15">
        <v>-1.7</v>
      </c>
      <c r="Z36" s="15">
        <v>0.7</v>
      </c>
      <c r="AA36" s="15">
        <v>1</v>
      </c>
      <c r="AB36" s="15">
        <v>1.7</v>
      </c>
      <c r="AC36" s="15">
        <v>2.4</v>
      </c>
      <c r="AD36" s="15">
        <v>3.3</v>
      </c>
      <c r="AE36" s="15">
        <v>3.7</v>
      </c>
      <c r="AF36" s="15">
        <v>0.4</v>
      </c>
      <c r="AG36" s="15">
        <v>-0.3</v>
      </c>
      <c r="AH36" s="15">
        <v>2.5</v>
      </c>
      <c r="AI36" s="15">
        <v>-0.2</v>
      </c>
      <c r="AJ36" s="15">
        <v>-0.4</v>
      </c>
      <c r="AK36" s="15">
        <v>0.3</v>
      </c>
      <c r="AL36" s="15">
        <v>0.4</v>
      </c>
      <c r="AM36" s="15">
        <v>0.2</v>
      </c>
      <c r="AN36" s="15">
        <v>0.8</v>
      </c>
      <c r="AO36" s="15">
        <v>1.8</v>
      </c>
      <c r="AP36" s="15">
        <v>-3.2</v>
      </c>
      <c r="AQ36" s="15">
        <v>3.8</v>
      </c>
      <c r="AR36" s="15">
        <v>-0.1</v>
      </c>
      <c r="AS36" s="15">
        <v>-0.1</v>
      </c>
      <c r="AT36" s="15">
        <v>1.1000000000000001</v>
      </c>
      <c r="AU36" s="15">
        <v>2.2000000000000002</v>
      </c>
      <c r="AV36" s="15">
        <v>2.5</v>
      </c>
      <c r="AW36" s="15">
        <v>3.5</v>
      </c>
      <c r="AX36" s="15">
        <v>3.4</v>
      </c>
      <c r="AY36" s="15">
        <v>4.2</v>
      </c>
      <c r="AZ36" s="15">
        <v>7.1</v>
      </c>
      <c r="BA36" s="15">
        <v>0.6</v>
      </c>
      <c r="BB36" s="15">
        <v>13.4</v>
      </c>
      <c r="BC36" s="15">
        <v>23.8</v>
      </c>
      <c r="BD36" s="15">
        <v>-1.5</v>
      </c>
      <c r="BE36" s="15">
        <v>-4.3</v>
      </c>
      <c r="BF36" s="15">
        <v>-2.5</v>
      </c>
      <c r="BG36" s="15">
        <v>-0.5</v>
      </c>
      <c r="BH36" s="15">
        <v>2.8</v>
      </c>
      <c r="BI36" s="15">
        <v>2.9</v>
      </c>
      <c r="BJ36" s="15">
        <v>3.1</v>
      </c>
    </row>
    <row r="37" spans="1:62" ht="15" customHeight="1" x14ac:dyDescent="0.25">
      <c r="A37" s="12"/>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row>
    <row r="38" spans="1:62" ht="15" customHeight="1" x14ac:dyDescent="0.25">
      <c r="A38" s="12" t="s">
        <v>64</v>
      </c>
      <c r="B38" s="15">
        <v>60.9</v>
      </c>
      <c r="C38" s="15">
        <v>68.5</v>
      </c>
      <c r="D38" s="15">
        <v>74.8</v>
      </c>
      <c r="E38" s="15">
        <v>84.9</v>
      </c>
      <c r="F38" s="15">
        <v>97</v>
      </c>
      <c r="G38" s="15">
        <v>107.6</v>
      </c>
      <c r="H38" s="15">
        <v>122.2</v>
      </c>
      <c r="I38" s="15">
        <v>135.30000000000001</v>
      </c>
      <c r="J38" s="15">
        <v>147.5</v>
      </c>
      <c r="K38" s="15">
        <v>157.4</v>
      </c>
      <c r="L38" s="15">
        <v>170.9</v>
      </c>
      <c r="M38" s="15">
        <v>172.7</v>
      </c>
      <c r="N38" s="15">
        <v>178.9</v>
      </c>
      <c r="O38" s="15">
        <v>186.1</v>
      </c>
      <c r="P38" s="15">
        <v>193.3</v>
      </c>
      <c r="Q38" s="15">
        <v>202.6</v>
      </c>
      <c r="R38" s="15">
        <v>210.4</v>
      </c>
      <c r="S38" s="15">
        <v>214.2</v>
      </c>
      <c r="T38" s="15">
        <v>221.6</v>
      </c>
      <c r="U38" s="15">
        <v>235</v>
      </c>
      <c r="V38" s="15">
        <v>246.2</v>
      </c>
      <c r="W38" s="15">
        <v>259.60000000000002</v>
      </c>
      <c r="X38" s="15">
        <v>271.3</v>
      </c>
      <c r="Y38" s="15">
        <v>274.89999999999998</v>
      </c>
      <c r="Z38" s="15">
        <v>288.89999999999998</v>
      </c>
      <c r="AA38" s="15">
        <v>303.10000000000002</v>
      </c>
      <c r="AB38" s="15">
        <v>305.39999999999998</v>
      </c>
      <c r="AC38" s="15">
        <v>321.39999999999998</v>
      </c>
      <c r="AD38" s="15">
        <v>342.9</v>
      </c>
      <c r="AE38" s="15">
        <v>367.4</v>
      </c>
      <c r="AF38" s="15">
        <v>393.8</v>
      </c>
      <c r="AG38" s="15">
        <v>419.5</v>
      </c>
      <c r="AH38" s="15">
        <v>447.8</v>
      </c>
      <c r="AI38" s="15">
        <v>465.4</v>
      </c>
      <c r="AJ38" s="15">
        <v>478</v>
      </c>
      <c r="AK38" s="15">
        <v>487.8</v>
      </c>
      <c r="AL38" s="15">
        <v>503.8</v>
      </c>
      <c r="AM38" s="15">
        <v>534</v>
      </c>
      <c r="AN38" s="15">
        <v>575.29999999999995</v>
      </c>
      <c r="AO38" s="15">
        <v>592.29999999999995</v>
      </c>
      <c r="AP38" s="15">
        <v>579.20000000000005</v>
      </c>
      <c r="AQ38" s="15">
        <v>588.4</v>
      </c>
      <c r="AR38" s="15">
        <v>599.6</v>
      </c>
      <c r="AS38" s="15">
        <v>594</v>
      </c>
      <c r="AT38" s="15">
        <v>598.4</v>
      </c>
      <c r="AU38" s="15">
        <v>603.6</v>
      </c>
      <c r="AV38" s="15">
        <v>645.6</v>
      </c>
      <c r="AW38" s="15">
        <v>642</v>
      </c>
      <c r="AX38" s="15">
        <v>670.4</v>
      </c>
      <c r="AY38" s="15">
        <v>704.2</v>
      </c>
      <c r="AZ38" s="15">
        <v>747.1</v>
      </c>
      <c r="BA38" s="15">
        <v>732.8</v>
      </c>
      <c r="BB38" s="15">
        <v>804.7</v>
      </c>
      <c r="BC38" s="15">
        <v>906.6</v>
      </c>
      <c r="BD38" s="15">
        <v>948.4</v>
      </c>
      <c r="BE38" s="15">
        <v>996</v>
      </c>
      <c r="BF38" s="15">
        <v>1054.7</v>
      </c>
      <c r="BG38" s="15">
        <v>1110.4000000000001</v>
      </c>
      <c r="BH38" s="15">
        <v>1159.3</v>
      </c>
      <c r="BI38" s="15">
        <v>1205.9000000000001</v>
      </c>
      <c r="BJ38" s="15">
        <v>1253.7</v>
      </c>
    </row>
    <row r="39" spans="1:62" ht="15" customHeight="1" x14ac:dyDescent="0.25">
      <c r="A39" s="12"/>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row>
    <row r="40" spans="1:62" ht="15" customHeight="1" x14ac:dyDescent="0.25">
      <c r="A40" s="3" t="s">
        <v>65</v>
      </c>
      <c r="B40" s="15">
        <v>25.2</v>
      </c>
      <c r="C40" s="15">
        <v>28.4</v>
      </c>
      <c r="D40" s="15">
        <v>32</v>
      </c>
      <c r="E40" s="15">
        <v>38.700000000000003</v>
      </c>
      <c r="F40" s="15">
        <v>50.7</v>
      </c>
      <c r="G40" s="15">
        <v>52.1</v>
      </c>
      <c r="H40" s="15">
        <v>61</v>
      </c>
      <c r="I40" s="15">
        <v>62.4</v>
      </c>
      <c r="J40" s="15">
        <v>64.400000000000006</v>
      </c>
      <c r="K40" s="15">
        <v>75.099999999999994</v>
      </c>
      <c r="L40" s="15">
        <v>84.9</v>
      </c>
      <c r="M40" s="15">
        <v>97.8</v>
      </c>
      <c r="N40" s="15">
        <v>100.3</v>
      </c>
      <c r="O40" s="15">
        <v>104.1</v>
      </c>
      <c r="P40" s="15">
        <v>117.5</v>
      </c>
      <c r="Q40" s="15">
        <v>124.7</v>
      </c>
      <c r="R40" s="15">
        <v>109</v>
      </c>
      <c r="S40" s="15">
        <v>108.6</v>
      </c>
      <c r="T40" s="15">
        <v>118</v>
      </c>
      <c r="U40" s="15">
        <v>133</v>
      </c>
      <c r="V40" s="15">
        <v>139.80000000000001</v>
      </c>
      <c r="W40" s="15">
        <v>150</v>
      </c>
      <c r="X40" s="15">
        <v>152.30000000000001</v>
      </c>
      <c r="Y40" s="15">
        <v>155.1</v>
      </c>
      <c r="Z40" s="15">
        <v>169.2</v>
      </c>
      <c r="AA40" s="15">
        <v>187.4</v>
      </c>
      <c r="AB40" s="15">
        <v>190.4</v>
      </c>
      <c r="AC40" s="15">
        <v>199.6</v>
      </c>
      <c r="AD40" s="15">
        <v>224.6</v>
      </c>
      <c r="AE40" s="15">
        <v>235.6</v>
      </c>
      <c r="AF40" s="15">
        <v>253.3</v>
      </c>
      <c r="AG40" s="15">
        <v>300.39999999999998</v>
      </c>
      <c r="AH40" s="15">
        <v>306.10000000000002</v>
      </c>
      <c r="AI40" s="15">
        <v>302.3</v>
      </c>
      <c r="AJ40" s="15">
        <v>305</v>
      </c>
      <c r="AK40" s="15">
        <v>332.7</v>
      </c>
      <c r="AL40" s="15">
        <v>362.8</v>
      </c>
      <c r="AM40" s="15">
        <v>400.3</v>
      </c>
      <c r="AN40" s="15">
        <v>427.9</v>
      </c>
      <c r="AO40" s="15">
        <v>453.3</v>
      </c>
      <c r="AP40" s="15">
        <v>388.2</v>
      </c>
      <c r="AQ40" s="15">
        <v>445.5</v>
      </c>
      <c r="AR40" s="15">
        <v>493.2</v>
      </c>
      <c r="AS40" s="15">
        <v>523.79999999999995</v>
      </c>
      <c r="AT40" s="15">
        <v>534.9</v>
      </c>
      <c r="AU40" s="15">
        <v>552.29999999999995</v>
      </c>
      <c r="AV40" s="15">
        <v>587.29999999999995</v>
      </c>
      <c r="AW40" s="15">
        <v>582.70000000000005</v>
      </c>
      <c r="AX40" s="15">
        <v>639.6</v>
      </c>
      <c r="AY40" s="15">
        <v>685.4</v>
      </c>
      <c r="AZ40" s="15">
        <v>708</v>
      </c>
      <c r="BA40" s="15">
        <v>663.3</v>
      </c>
      <c r="BB40" s="15">
        <v>770.7</v>
      </c>
      <c r="BC40" s="15">
        <v>958.5</v>
      </c>
      <c r="BD40" s="15">
        <v>945.2</v>
      </c>
      <c r="BE40" s="15">
        <v>949.6</v>
      </c>
      <c r="BF40" s="15">
        <v>991.3</v>
      </c>
      <c r="BG40" s="15">
        <v>1021.7</v>
      </c>
      <c r="BH40" s="15">
        <v>1050.4000000000001</v>
      </c>
      <c r="BI40" s="15">
        <v>1081.9000000000001</v>
      </c>
      <c r="BJ40" s="15">
        <v>1116</v>
      </c>
    </row>
    <row r="41" spans="1:62" ht="15" customHeight="1" x14ac:dyDescent="0.25">
      <c r="A41" s="12"/>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row>
    <row r="42" spans="1:62" ht="15" customHeight="1" x14ac:dyDescent="0.25">
      <c r="A42" s="3" t="s">
        <v>84</v>
      </c>
      <c r="B42" s="15">
        <v>86.1</v>
      </c>
      <c r="C42" s="15">
        <v>96.9</v>
      </c>
      <c r="D42" s="15">
        <v>106.8</v>
      </c>
      <c r="E42" s="15">
        <v>123.6</v>
      </c>
      <c r="F42" s="15">
        <v>147.80000000000001</v>
      </c>
      <c r="G42" s="15">
        <v>159.69999999999999</v>
      </c>
      <c r="H42" s="15">
        <v>183.2</v>
      </c>
      <c r="I42" s="15">
        <v>197.7</v>
      </c>
      <c r="J42" s="15">
        <v>211.9</v>
      </c>
      <c r="K42" s="15">
        <v>232.5</v>
      </c>
      <c r="L42" s="15">
        <v>255.7</v>
      </c>
      <c r="M42" s="15">
        <v>270.5</v>
      </c>
      <c r="N42" s="15">
        <v>279.10000000000002</v>
      </c>
      <c r="O42" s="15">
        <v>290.2</v>
      </c>
      <c r="P42" s="15">
        <v>310.8</v>
      </c>
      <c r="Q42" s="15">
        <v>327.3</v>
      </c>
      <c r="R42" s="15">
        <v>319.39999999999998</v>
      </c>
      <c r="S42" s="15">
        <v>322.89999999999998</v>
      </c>
      <c r="T42" s="15">
        <v>339.6</v>
      </c>
      <c r="U42" s="15">
        <v>368.1</v>
      </c>
      <c r="V42" s="15">
        <v>386</v>
      </c>
      <c r="W42" s="15">
        <v>409.5</v>
      </c>
      <c r="X42" s="15">
        <v>423.6</v>
      </c>
      <c r="Y42" s="15">
        <v>430</v>
      </c>
      <c r="Z42" s="15">
        <v>458.1</v>
      </c>
      <c r="AA42" s="15">
        <v>490.5</v>
      </c>
      <c r="AB42" s="15">
        <v>495.8</v>
      </c>
      <c r="AC42" s="15">
        <v>520.9</v>
      </c>
      <c r="AD42" s="15">
        <v>567.5</v>
      </c>
      <c r="AE42" s="15">
        <v>603</v>
      </c>
      <c r="AF42" s="15">
        <v>647.20000000000005</v>
      </c>
      <c r="AG42" s="15">
        <v>720</v>
      </c>
      <c r="AH42" s="15">
        <v>753.9</v>
      </c>
      <c r="AI42" s="15">
        <v>767.7</v>
      </c>
      <c r="AJ42" s="15">
        <v>783</v>
      </c>
      <c r="AK42" s="15">
        <v>820.5</v>
      </c>
      <c r="AL42" s="15">
        <v>866.6</v>
      </c>
      <c r="AM42" s="15">
        <v>934.3</v>
      </c>
      <c r="AN42" s="15">
        <v>1003.2</v>
      </c>
      <c r="AO42" s="15">
        <v>1045.5999999999999</v>
      </c>
      <c r="AP42" s="15">
        <v>967.4</v>
      </c>
      <c r="AQ42" s="15">
        <v>1033.9000000000001</v>
      </c>
      <c r="AR42" s="15">
        <v>1092.8</v>
      </c>
      <c r="AS42" s="15">
        <v>1117.8</v>
      </c>
      <c r="AT42" s="15">
        <v>1133.3</v>
      </c>
      <c r="AU42" s="15">
        <v>1155.9000000000001</v>
      </c>
      <c r="AV42" s="15">
        <v>1232.9000000000001</v>
      </c>
      <c r="AW42" s="15">
        <v>1224.7</v>
      </c>
      <c r="AX42" s="15">
        <v>1310</v>
      </c>
      <c r="AY42" s="15">
        <v>1389.6</v>
      </c>
      <c r="AZ42" s="15">
        <v>1455</v>
      </c>
      <c r="BA42" s="15">
        <v>1396.1</v>
      </c>
      <c r="BB42" s="15">
        <v>1575.4</v>
      </c>
      <c r="BC42" s="15">
        <v>1865</v>
      </c>
      <c r="BD42" s="15">
        <v>1893.6</v>
      </c>
      <c r="BE42" s="15">
        <v>1945.6</v>
      </c>
      <c r="BF42" s="15">
        <v>2046</v>
      </c>
      <c r="BG42" s="15">
        <v>2132.1</v>
      </c>
      <c r="BH42" s="15">
        <v>2209.6999999999998</v>
      </c>
      <c r="BI42" s="15">
        <v>2287.8000000000002</v>
      </c>
      <c r="BJ42" s="15">
        <v>2369.6999999999998</v>
      </c>
    </row>
    <row r="43" spans="1:62" ht="15" customHeight="1" x14ac:dyDescent="0.25">
      <c r="A43" s="3"/>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row>
    <row r="44" spans="1:62" ht="15" customHeight="1" x14ac:dyDescent="0.25">
      <c r="A44" s="3" t="s">
        <v>78</v>
      </c>
      <c r="B44" s="15">
        <v>14.6</v>
      </c>
      <c r="C44" s="15">
        <v>17.2</v>
      </c>
      <c r="D44" s="15">
        <v>19.399999999999999</v>
      </c>
      <c r="E44" s="15">
        <v>21.7</v>
      </c>
      <c r="F44" s="15">
        <v>25.5</v>
      </c>
      <c r="G44" s="15">
        <v>30.3</v>
      </c>
      <c r="H44" s="15">
        <v>34.4</v>
      </c>
      <c r="I44" s="15">
        <v>37.5</v>
      </c>
      <c r="J44" s="15">
        <v>41.2</v>
      </c>
      <c r="K44" s="15">
        <v>44.7</v>
      </c>
      <c r="L44" s="15">
        <v>48.2</v>
      </c>
      <c r="M44" s="15">
        <v>50.7</v>
      </c>
      <c r="N44" s="15">
        <v>53</v>
      </c>
      <c r="O44" s="15">
        <v>54</v>
      </c>
      <c r="P44" s="15">
        <v>54.4</v>
      </c>
      <c r="Q44" s="15">
        <v>56.5</v>
      </c>
      <c r="R44" s="15">
        <v>57.4</v>
      </c>
      <c r="S44" s="15">
        <v>60.2</v>
      </c>
      <c r="T44" s="15">
        <v>61.5</v>
      </c>
      <c r="U44" s="15">
        <v>62.8</v>
      </c>
      <c r="V44" s="15">
        <v>66.099999999999994</v>
      </c>
      <c r="W44" s="15">
        <v>70.2</v>
      </c>
      <c r="X44" s="15">
        <v>74.900000000000006</v>
      </c>
      <c r="Y44" s="15">
        <v>77.7</v>
      </c>
      <c r="Z44" s="15">
        <v>81.3</v>
      </c>
      <c r="AA44" s="15">
        <v>84.7</v>
      </c>
      <c r="AB44" s="15">
        <v>86.1</v>
      </c>
      <c r="AC44" s="15">
        <v>87.2</v>
      </c>
      <c r="AD44" s="15">
        <v>90.9</v>
      </c>
      <c r="AE44" s="15">
        <v>96</v>
      </c>
      <c r="AF44" s="15">
        <v>101.9</v>
      </c>
      <c r="AG44" s="15">
        <v>109.8</v>
      </c>
      <c r="AH44" s="15">
        <v>119.9</v>
      </c>
      <c r="AI44" s="15">
        <v>132.1</v>
      </c>
      <c r="AJ44" s="15">
        <v>139.80000000000001</v>
      </c>
      <c r="AK44" s="15">
        <v>140.69999999999999</v>
      </c>
      <c r="AL44" s="15">
        <v>144.80000000000001</v>
      </c>
      <c r="AM44" s="15">
        <v>160.1</v>
      </c>
      <c r="AN44" s="15">
        <v>169.3</v>
      </c>
      <c r="AO44" s="15">
        <v>179</v>
      </c>
      <c r="AP44" s="15">
        <v>191.1</v>
      </c>
      <c r="AQ44" s="15">
        <v>196.1</v>
      </c>
      <c r="AR44" s="15">
        <v>196.7</v>
      </c>
      <c r="AS44" s="15">
        <v>196.4</v>
      </c>
      <c r="AT44" s="15">
        <v>196.3</v>
      </c>
      <c r="AU44" s="15">
        <v>198</v>
      </c>
      <c r="AV44" s="15">
        <v>199</v>
      </c>
      <c r="AW44" s="15">
        <v>201.3</v>
      </c>
      <c r="AX44" s="15">
        <v>206.8</v>
      </c>
      <c r="AY44" s="15">
        <v>217</v>
      </c>
      <c r="AZ44" s="15">
        <v>230.4</v>
      </c>
      <c r="BA44" s="15">
        <v>239.5</v>
      </c>
      <c r="BB44" s="15">
        <v>256.8</v>
      </c>
      <c r="BC44" s="15">
        <v>273.5</v>
      </c>
      <c r="BD44" s="15">
        <v>297.7</v>
      </c>
      <c r="BE44" s="15">
        <v>321.3</v>
      </c>
      <c r="BF44" s="15">
        <v>341.3</v>
      </c>
      <c r="BG44" s="15">
        <v>358.3</v>
      </c>
      <c r="BH44" s="15">
        <v>376.7</v>
      </c>
      <c r="BI44" s="15">
        <v>394.5</v>
      </c>
      <c r="BJ44" s="15">
        <v>415.2</v>
      </c>
    </row>
    <row r="45" spans="1:62" ht="15" customHeight="1" x14ac:dyDescent="0.25">
      <c r="A45" s="12"/>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row>
    <row r="46" spans="1:62" ht="15" customHeight="1" x14ac:dyDescent="0.25">
      <c r="A46" s="3" t="s">
        <v>67</v>
      </c>
      <c r="B46" s="15">
        <v>-0.4</v>
      </c>
      <c r="C46" s="15">
        <v>0.2</v>
      </c>
      <c r="D46" s="15">
        <v>2.5</v>
      </c>
      <c r="E46" s="15">
        <v>3.6</v>
      </c>
      <c r="F46" s="15">
        <v>3.4</v>
      </c>
      <c r="G46" s="15">
        <v>3.6</v>
      </c>
      <c r="H46" s="15">
        <v>4.5</v>
      </c>
      <c r="I46" s="15">
        <v>1.6</v>
      </c>
      <c r="J46" s="15">
        <v>0.3</v>
      </c>
      <c r="K46" s="15">
        <v>1.1000000000000001</v>
      </c>
      <c r="L46" s="15">
        <v>0</v>
      </c>
      <c r="M46" s="15">
        <v>7.5</v>
      </c>
      <c r="N46" s="15">
        <v>7.4</v>
      </c>
      <c r="O46" s="15">
        <v>6.7</v>
      </c>
      <c r="P46" s="15">
        <v>9.9</v>
      </c>
      <c r="Q46" s="15">
        <v>7.4</v>
      </c>
      <c r="R46" s="15">
        <v>6.6</v>
      </c>
      <c r="S46" s="15">
        <v>5.7</v>
      </c>
      <c r="T46" s="15">
        <v>8.6</v>
      </c>
      <c r="U46" s="15">
        <v>8.6</v>
      </c>
      <c r="V46" s="15">
        <v>11.8</v>
      </c>
      <c r="W46" s="15">
        <v>13.2</v>
      </c>
      <c r="X46" s="15">
        <v>13.8</v>
      </c>
      <c r="Y46" s="15">
        <v>18.7</v>
      </c>
      <c r="Z46" s="15">
        <v>20</v>
      </c>
      <c r="AA46" s="15">
        <v>22.3</v>
      </c>
      <c r="AB46" s="15">
        <v>24.6</v>
      </c>
      <c r="AC46" s="15">
        <v>23.9</v>
      </c>
      <c r="AD46" s="15">
        <v>26.8</v>
      </c>
      <c r="AE46" s="15">
        <v>27.4</v>
      </c>
      <c r="AF46" s="15">
        <v>26.3</v>
      </c>
      <c r="AG46" s="15">
        <v>32.6</v>
      </c>
      <c r="AH46" s="15">
        <v>35.1</v>
      </c>
      <c r="AI46" s="15">
        <v>37.5</v>
      </c>
      <c r="AJ46" s="15">
        <v>36.9</v>
      </c>
      <c r="AK46" s="15">
        <v>43.8</v>
      </c>
      <c r="AL46" s="15">
        <v>49.3</v>
      </c>
      <c r="AM46" s="15">
        <v>53.4</v>
      </c>
      <c r="AN46" s="15">
        <v>47.5</v>
      </c>
      <c r="AO46" s="15">
        <v>59</v>
      </c>
      <c r="AP46" s="15">
        <v>51</v>
      </c>
      <c r="AQ46" s="15">
        <v>54.6</v>
      </c>
      <c r="AR46" s="15">
        <v>56.4</v>
      </c>
      <c r="AS46" s="15">
        <v>64.2</v>
      </c>
      <c r="AT46" s="15">
        <v>67.2</v>
      </c>
      <c r="AU46" s="15">
        <v>75</v>
      </c>
      <c r="AV46" s="15">
        <v>53.5</v>
      </c>
      <c r="AW46" s="15">
        <v>78.2</v>
      </c>
      <c r="AX46" s="15">
        <v>80.400000000000006</v>
      </c>
      <c r="AY46" s="15">
        <v>83.1</v>
      </c>
      <c r="AZ46" s="15">
        <v>82.7</v>
      </c>
      <c r="BA46" s="15">
        <v>83.7</v>
      </c>
      <c r="BB46" s="15">
        <v>86.9</v>
      </c>
      <c r="BC46" s="15">
        <v>87.3</v>
      </c>
      <c r="BD46" s="15">
        <v>119.2</v>
      </c>
      <c r="BE46" s="15">
        <v>136.69999999999999</v>
      </c>
      <c r="BF46" s="15">
        <v>141.30000000000001</v>
      </c>
      <c r="BG46" s="15">
        <v>136.69999999999999</v>
      </c>
      <c r="BH46" s="15">
        <v>137.80000000000001</v>
      </c>
      <c r="BI46" s="15">
        <v>144.4</v>
      </c>
      <c r="BJ46" s="15">
        <v>146.1</v>
      </c>
    </row>
    <row r="47" spans="1:62" ht="15" customHeight="1" x14ac:dyDescent="0.25">
      <c r="A47" s="3" t="s">
        <v>85</v>
      </c>
      <c r="B47" s="15">
        <v>1</v>
      </c>
      <c r="C47" s="15">
        <v>0.7</v>
      </c>
      <c r="D47" s="15">
        <v>1</v>
      </c>
      <c r="E47" s="15">
        <v>1.4</v>
      </c>
      <c r="F47" s="15">
        <v>1.4</v>
      </c>
      <c r="G47" s="15">
        <v>0.3</v>
      </c>
      <c r="H47" s="15">
        <v>1</v>
      </c>
      <c r="I47" s="15">
        <v>0.9</v>
      </c>
      <c r="J47" s="15">
        <v>0.5</v>
      </c>
      <c r="K47" s="15">
        <v>2.2000000000000002</v>
      </c>
      <c r="L47" s="15">
        <v>1.6</v>
      </c>
      <c r="M47" s="15">
        <v>1.5</v>
      </c>
      <c r="N47" s="15">
        <v>1.9</v>
      </c>
      <c r="O47" s="15">
        <v>2</v>
      </c>
      <c r="P47" s="15">
        <v>1.9</v>
      </c>
      <c r="Q47" s="15">
        <v>2.4</v>
      </c>
      <c r="R47" s="15">
        <v>2.1</v>
      </c>
      <c r="S47" s="15">
        <v>3.1</v>
      </c>
      <c r="T47" s="15">
        <v>2.1</v>
      </c>
      <c r="U47" s="15">
        <v>4</v>
      </c>
      <c r="V47" s="15">
        <v>3.2</v>
      </c>
      <c r="W47" s="15">
        <v>3.6</v>
      </c>
      <c r="X47" s="15">
        <v>-0.6</v>
      </c>
      <c r="Y47" s="15">
        <v>4.0999999999999996</v>
      </c>
      <c r="Z47" s="15">
        <v>6.4</v>
      </c>
      <c r="AA47" s="15">
        <v>4.2</v>
      </c>
      <c r="AB47" s="15">
        <v>-2.8</v>
      </c>
      <c r="AC47" s="15">
        <v>-0.4</v>
      </c>
      <c r="AD47" s="15">
        <v>-1.6</v>
      </c>
      <c r="AE47" s="15">
        <v>-7.5</v>
      </c>
      <c r="AF47" s="15">
        <v>-2.7</v>
      </c>
      <c r="AG47" s="15">
        <v>-3.6</v>
      </c>
      <c r="AH47" s="15">
        <v>-12.2</v>
      </c>
      <c r="AI47" s="15">
        <v>-14.5</v>
      </c>
      <c r="AJ47" s="15">
        <v>-6.4</v>
      </c>
      <c r="AK47" s="15">
        <v>-7.6</v>
      </c>
      <c r="AL47" s="15">
        <v>-7.8</v>
      </c>
      <c r="AM47" s="15">
        <v>-4.3</v>
      </c>
      <c r="AN47" s="15">
        <v>-7.9</v>
      </c>
      <c r="AO47" s="15">
        <v>-32.1</v>
      </c>
      <c r="AP47" s="15">
        <v>-22.6</v>
      </c>
      <c r="AQ47" s="15">
        <v>-3.4</v>
      </c>
      <c r="AR47" s="15">
        <v>-0.9</v>
      </c>
      <c r="AS47" s="15">
        <v>-6</v>
      </c>
      <c r="AT47" s="15">
        <v>-3.8</v>
      </c>
      <c r="AU47" s="15">
        <v>-6.1</v>
      </c>
      <c r="AV47" s="15">
        <v>-10.6</v>
      </c>
      <c r="AW47" s="15">
        <v>-21.4</v>
      </c>
      <c r="AX47" s="15">
        <v>-13.7</v>
      </c>
      <c r="AY47" s="15">
        <v>-4.8</v>
      </c>
      <c r="AZ47" s="15">
        <v>-18.100000000000001</v>
      </c>
      <c r="BA47" s="15">
        <v>-25.5</v>
      </c>
      <c r="BB47" s="15">
        <v>10.8</v>
      </c>
      <c r="BC47" s="15">
        <v>-14.6</v>
      </c>
      <c r="BD47" s="15">
        <v>-8.9</v>
      </c>
      <c r="BE47" s="15">
        <v>-11.4</v>
      </c>
      <c r="BF47" s="15">
        <v>-12.1</v>
      </c>
      <c r="BG47" s="15">
        <v>-12.9</v>
      </c>
      <c r="BH47" s="15">
        <v>-13.6</v>
      </c>
      <c r="BI47" s="15">
        <v>-14.3</v>
      </c>
      <c r="BJ47" s="15">
        <v>-15</v>
      </c>
    </row>
    <row r="48" spans="1:62" ht="15" customHeight="1" x14ac:dyDescent="0.25">
      <c r="A48" s="3" t="s">
        <v>86</v>
      </c>
      <c r="B48" s="15">
        <v>-0.2</v>
      </c>
      <c r="C48" s="15">
        <v>-0.6</v>
      </c>
      <c r="D48" s="15">
        <v>-0.6</v>
      </c>
      <c r="E48" s="15">
        <v>-1.2</v>
      </c>
      <c r="F48" s="15">
        <v>-0.8</v>
      </c>
      <c r="G48" s="15">
        <v>-0.7</v>
      </c>
      <c r="H48" s="15">
        <v>-0.4</v>
      </c>
      <c r="I48" s="15">
        <v>-1.1000000000000001</v>
      </c>
      <c r="J48" s="15">
        <v>-1.9</v>
      </c>
      <c r="K48" s="15">
        <v>-1.9</v>
      </c>
      <c r="L48" s="15">
        <v>-2</v>
      </c>
      <c r="M48" s="15">
        <v>-2.2999999999999998</v>
      </c>
      <c r="N48" s="15">
        <v>-2.4</v>
      </c>
      <c r="O48" s="15">
        <v>-2.2999999999999998</v>
      </c>
      <c r="P48" s="15">
        <v>-2.8</v>
      </c>
      <c r="Q48" s="15">
        <v>-2.6</v>
      </c>
      <c r="R48" s="15">
        <v>-3.3</v>
      </c>
      <c r="S48" s="15">
        <v>-3.3</v>
      </c>
      <c r="T48" s="15">
        <v>-3.2</v>
      </c>
      <c r="U48" s="15">
        <v>-3.5</v>
      </c>
      <c r="V48" s="15">
        <v>-3.5</v>
      </c>
      <c r="W48" s="15">
        <v>-4.7</v>
      </c>
      <c r="X48" s="15">
        <v>-5.0999999999999996</v>
      </c>
      <c r="Y48" s="15">
        <v>-5.8</v>
      </c>
      <c r="Z48" s="15">
        <v>-6</v>
      </c>
      <c r="AA48" s="15">
        <v>-6.2</v>
      </c>
      <c r="AB48" s="15">
        <v>-5.4</v>
      </c>
      <c r="AC48" s="15">
        <v>-5.7</v>
      </c>
      <c r="AD48" s="15">
        <v>-6.2</v>
      </c>
      <c r="AE48" s="15">
        <v>-6.3</v>
      </c>
      <c r="AF48" s="15">
        <v>-5.7</v>
      </c>
      <c r="AG48" s="15">
        <v>-7.4</v>
      </c>
      <c r="AH48" s="15">
        <v>-7.7</v>
      </c>
      <c r="AI48" s="15">
        <v>-7.6</v>
      </c>
      <c r="AJ48" s="15">
        <v>-8</v>
      </c>
      <c r="AK48" s="15">
        <v>-8.6999999999999993</v>
      </c>
      <c r="AL48" s="15">
        <v>-8.8000000000000007</v>
      </c>
      <c r="AM48" s="15">
        <v>-10.199999999999999</v>
      </c>
      <c r="AN48" s="15">
        <v>-9.3000000000000007</v>
      </c>
      <c r="AO48" s="15">
        <v>-9.1999999999999993</v>
      </c>
      <c r="AP48" s="15">
        <v>-6</v>
      </c>
      <c r="AQ48" s="15">
        <v>-8.5</v>
      </c>
      <c r="AR48" s="15">
        <v>-7.9</v>
      </c>
      <c r="AS48" s="15">
        <v>-6.8</v>
      </c>
      <c r="AT48" s="15">
        <v>-8.3000000000000007</v>
      </c>
      <c r="AU48" s="15">
        <v>-8.6999999999999993</v>
      </c>
      <c r="AV48" s="15">
        <v>-8.8000000000000007</v>
      </c>
      <c r="AW48" s="15">
        <v>-4.0999999999999996</v>
      </c>
      <c r="AX48" s="15">
        <v>-5.7</v>
      </c>
      <c r="AY48" s="15">
        <v>-7.4</v>
      </c>
      <c r="AZ48" s="15">
        <v>-7.9</v>
      </c>
      <c r="BA48" s="15">
        <v>-12.6</v>
      </c>
      <c r="BB48" s="15">
        <v>-8.4</v>
      </c>
      <c r="BC48" s="15">
        <v>-6.9</v>
      </c>
      <c r="BD48" s="15">
        <v>-5.0999999999999996</v>
      </c>
      <c r="BE48" s="15">
        <v>-5.3</v>
      </c>
      <c r="BF48" s="15">
        <v>-5.2</v>
      </c>
      <c r="BG48" s="15">
        <v>-5.3</v>
      </c>
      <c r="BH48" s="15">
        <v>-5.5</v>
      </c>
      <c r="BI48" s="15">
        <v>-5.6</v>
      </c>
      <c r="BJ48" s="15">
        <v>-5.7</v>
      </c>
    </row>
    <row r="49" spans="1:62" ht="15" customHeight="1" x14ac:dyDescent="0.25">
      <c r="A49" s="12" t="s">
        <v>87</v>
      </c>
      <c r="B49" s="15">
        <v>0.3</v>
      </c>
      <c r="C49" s="15">
        <v>0.4</v>
      </c>
      <c r="D49" s="15">
        <v>3</v>
      </c>
      <c r="E49" s="15">
        <v>3.8</v>
      </c>
      <c r="F49" s="15">
        <v>4</v>
      </c>
      <c r="G49" s="15">
        <v>3.2</v>
      </c>
      <c r="H49" s="15">
        <v>5</v>
      </c>
      <c r="I49" s="15">
        <v>1.4</v>
      </c>
      <c r="J49" s="15">
        <v>-1.2</v>
      </c>
      <c r="K49" s="15">
        <v>1.4</v>
      </c>
      <c r="L49" s="15">
        <v>-0.4</v>
      </c>
      <c r="M49" s="15">
        <v>6.7</v>
      </c>
      <c r="N49" s="15">
        <v>6.9</v>
      </c>
      <c r="O49" s="15">
        <v>6.4</v>
      </c>
      <c r="P49" s="15">
        <v>9</v>
      </c>
      <c r="Q49" s="15">
        <v>7.2</v>
      </c>
      <c r="R49" s="15">
        <v>5.5</v>
      </c>
      <c r="S49" s="15">
        <v>5.5</v>
      </c>
      <c r="T49" s="15">
        <v>7.5</v>
      </c>
      <c r="U49" s="15">
        <v>9.1999999999999993</v>
      </c>
      <c r="V49" s="15">
        <v>11.4</v>
      </c>
      <c r="W49" s="15">
        <v>12.1</v>
      </c>
      <c r="X49" s="15">
        <v>8</v>
      </c>
      <c r="Y49" s="15">
        <v>17</v>
      </c>
      <c r="Z49" s="15">
        <v>20.3</v>
      </c>
      <c r="AA49" s="15">
        <v>20.2</v>
      </c>
      <c r="AB49" s="15">
        <v>16.5</v>
      </c>
      <c r="AC49" s="15">
        <v>17.899999999999999</v>
      </c>
      <c r="AD49" s="15">
        <v>18.899999999999999</v>
      </c>
      <c r="AE49" s="15">
        <v>13.6</v>
      </c>
      <c r="AF49" s="15">
        <v>17.899999999999999</v>
      </c>
      <c r="AG49" s="15">
        <v>21.6</v>
      </c>
      <c r="AH49" s="15">
        <v>15.3</v>
      </c>
      <c r="AI49" s="15">
        <v>15.5</v>
      </c>
      <c r="AJ49" s="15">
        <v>22.5</v>
      </c>
      <c r="AK49" s="15">
        <v>27.4</v>
      </c>
      <c r="AL49" s="15">
        <v>32.799999999999997</v>
      </c>
      <c r="AM49" s="15">
        <v>38.9</v>
      </c>
      <c r="AN49" s="15">
        <v>30.2</v>
      </c>
      <c r="AO49" s="15">
        <v>17.7</v>
      </c>
      <c r="AP49" s="15">
        <v>22.3</v>
      </c>
      <c r="AQ49" s="15">
        <v>42.7</v>
      </c>
      <c r="AR49" s="15">
        <v>47.6</v>
      </c>
      <c r="AS49" s="15">
        <v>51.4</v>
      </c>
      <c r="AT49" s="15">
        <v>55</v>
      </c>
      <c r="AU49" s="15">
        <v>60.1</v>
      </c>
      <c r="AV49" s="15">
        <v>34.1</v>
      </c>
      <c r="AW49" s="15">
        <v>52.7</v>
      </c>
      <c r="AX49" s="15">
        <v>61</v>
      </c>
      <c r="AY49" s="15">
        <v>70.8</v>
      </c>
      <c r="AZ49" s="15">
        <v>56.8</v>
      </c>
      <c r="BA49" s="15">
        <v>45.6</v>
      </c>
      <c r="BB49" s="15">
        <v>89.3</v>
      </c>
      <c r="BC49" s="15">
        <v>65.7</v>
      </c>
      <c r="BD49" s="15">
        <v>105.2</v>
      </c>
      <c r="BE49" s="15">
        <v>119.9</v>
      </c>
      <c r="BF49" s="15">
        <v>123.9</v>
      </c>
      <c r="BG49" s="15">
        <v>118.5</v>
      </c>
      <c r="BH49" s="15">
        <v>118.7</v>
      </c>
      <c r="BI49" s="15">
        <v>124.5</v>
      </c>
      <c r="BJ49" s="15">
        <v>125.4</v>
      </c>
    </row>
    <row r="50" spans="1:62" ht="15" customHeight="1" x14ac:dyDescent="0.25">
      <c r="A50" s="29"/>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row>
    <row r="51" spans="1:62" ht="15" customHeight="1" x14ac:dyDescent="0.25">
      <c r="A51" s="23" t="s">
        <v>173</v>
      </c>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row>
    <row r="52" spans="1:62" ht="15" customHeight="1" x14ac:dyDescent="0.25">
      <c r="A52" s="30"/>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row>
    <row r="53" spans="1:62" ht="15" customHeight="1" x14ac:dyDescent="0.2">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row>
  </sheetData>
  <hyperlinks>
    <hyperlink ref="A1" location="contents!A1" display="to contents" xr:uid="{00000000-0004-0000-0E00-000000000000}"/>
  </hyperlinks>
  <pageMargins left="0.7" right="0.7" top="0.75" bottom="0.75" header="0.3" footer="0.3"/>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J30"/>
  <sheetViews>
    <sheetView workbookViewId="0"/>
  </sheetViews>
  <sheetFormatPr defaultColWidth="11.42578125" defaultRowHeight="12.75" x14ac:dyDescent="0.2"/>
  <cols>
    <col min="1" max="1" width="51.7109375" customWidth="1"/>
    <col min="2" max="26" width="8" customWidth="1"/>
    <col min="27" max="28" width="15.7109375" customWidth="1"/>
    <col min="29" max="63" width="8" customWidth="1"/>
  </cols>
  <sheetData>
    <row r="1" spans="1:62" x14ac:dyDescent="0.2">
      <c r="A1" s="1" t="s">
        <v>443</v>
      </c>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row>
    <row r="2" spans="1:62" x14ac:dyDescent="0.2">
      <c r="A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row>
    <row r="3" spans="1:62" ht="46.5" customHeight="1" x14ac:dyDescent="0.25">
      <c r="A3" s="18" t="s">
        <v>480</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row>
    <row r="4" spans="1:62" ht="15" customHeight="1" x14ac:dyDescent="0.25">
      <c r="A4" s="3"/>
      <c r="B4" s="3">
        <v>1970</v>
      </c>
      <c r="C4" s="3">
        <v>1971</v>
      </c>
      <c r="D4" s="3">
        <v>1972</v>
      </c>
      <c r="E4" s="3">
        <v>1973</v>
      </c>
      <c r="F4" s="3">
        <v>1974</v>
      </c>
      <c r="G4" s="3">
        <v>1975</v>
      </c>
      <c r="H4" s="3">
        <v>1976</v>
      </c>
      <c r="I4" s="3">
        <v>1977</v>
      </c>
      <c r="J4" s="3">
        <v>1978</v>
      </c>
      <c r="K4" s="3">
        <v>1979</v>
      </c>
      <c r="L4" s="3">
        <v>1980</v>
      </c>
      <c r="M4" s="3">
        <v>1981</v>
      </c>
      <c r="N4" s="3">
        <v>1982</v>
      </c>
      <c r="O4" s="3">
        <v>1983</v>
      </c>
      <c r="P4" s="3">
        <v>1984</v>
      </c>
      <c r="Q4" s="3">
        <v>1985</v>
      </c>
      <c r="R4" s="3">
        <v>1986</v>
      </c>
      <c r="S4" s="3">
        <v>1987</v>
      </c>
      <c r="T4" s="3">
        <v>1988</v>
      </c>
      <c r="U4" s="3">
        <v>1989</v>
      </c>
      <c r="V4" s="3">
        <v>1990</v>
      </c>
      <c r="W4" s="3">
        <v>1991</v>
      </c>
      <c r="X4" s="3">
        <v>1992</v>
      </c>
      <c r="Y4" s="3">
        <v>1993</v>
      </c>
      <c r="Z4" s="3">
        <v>1994</v>
      </c>
      <c r="AA4" s="3">
        <v>1995</v>
      </c>
      <c r="AB4" s="3">
        <v>1995</v>
      </c>
      <c r="AC4" s="3">
        <v>1996</v>
      </c>
      <c r="AD4" s="3">
        <v>1997</v>
      </c>
      <c r="AE4" s="3">
        <v>1998</v>
      </c>
      <c r="AF4" s="3">
        <v>1999</v>
      </c>
      <c r="AG4" s="3">
        <v>2000</v>
      </c>
      <c r="AH4" s="3">
        <v>2001</v>
      </c>
      <c r="AI4" s="3">
        <v>2002</v>
      </c>
      <c r="AJ4" s="3">
        <v>2003</v>
      </c>
      <c r="AK4" s="3">
        <v>2004</v>
      </c>
      <c r="AL4" s="3">
        <v>2005</v>
      </c>
      <c r="AM4" s="3">
        <v>2006</v>
      </c>
      <c r="AN4" s="3">
        <v>2007</v>
      </c>
      <c r="AO4" s="3">
        <v>2008</v>
      </c>
      <c r="AP4" s="3">
        <v>2009</v>
      </c>
      <c r="AQ4" s="3">
        <v>2010</v>
      </c>
      <c r="AR4" s="3">
        <v>2011</v>
      </c>
      <c r="AS4" s="3">
        <v>2012</v>
      </c>
      <c r="AT4" s="3">
        <v>2013</v>
      </c>
      <c r="AU4" s="3">
        <v>2014</v>
      </c>
      <c r="AV4" s="3">
        <v>2015</v>
      </c>
      <c r="AW4" s="3">
        <v>2016</v>
      </c>
      <c r="AX4" s="3">
        <v>2017</v>
      </c>
      <c r="AY4" s="3">
        <v>2018</v>
      </c>
      <c r="AZ4" s="3">
        <v>2019</v>
      </c>
      <c r="BA4" s="3">
        <v>2020</v>
      </c>
      <c r="BB4" s="3">
        <v>2021</v>
      </c>
      <c r="BC4" s="3">
        <v>2022</v>
      </c>
      <c r="BD4" s="3">
        <v>2023</v>
      </c>
      <c r="BE4" s="3">
        <v>2024</v>
      </c>
      <c r="BF4" s="3">
        <v>2025</v>
      </c>
      <c r="BG4" s="3">
        <v>2026</v>
      </c>
      <c r="BH4" s="3">
        <v>2027</v>
      </c>
      <c r="BI4" s="3">
        <v>2028</v>
      </c>
      <c r="BJ4" s="3">
        <v>2029</v>
      </c>
    </row>
    <row r="5" spans="1:62" ht="15" customHeight="1" x14ac:dyDescent="0.25">
      <c r="A5" s="20" t="s">
        <v>88</v>
      </c>
      <c r="B5" s="3"/>
      <c r="C5" s="3"/>
      <c r="D5" s="3"/>
      <c r="E5" s="3"/>
      <c r="F5" s="3"/>
      <c r="G5" s="3"/>
      <c r="H5" s="3"/>
      <c r="I5" s="3"/>
      <c r="J5" s="3"/>
      <c r="K5" s="3"/>
      <c r="L5" s="3"/>
      <c r="M5" s="3"/>
      <c r="N5" s="3"/>
      <c r="O5" s="3"/>
      <c r="P5" s="3"/>
      <c r="Q5" s="3"/>
      <c r="R5" s="3"/>
      <c r="S5" s="3"/>
      <c r="T5" s="3"/>
      <c r="U5" s="3"/>
      <c r="V5" s="3"/>
      <c r="W5" s="3"/>
      <c r="X5" s="3"/>
      <c r="Y5" s="3"/>
      <c r="Z5" s="3"/>
      <c r="AA5" s="3" t="s">
        <v>473</v>
      </c>
      <c r="AB5" s="3" t="s">
        <v>472</v>
      </c>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row>
    <row r="6" spans="1:62" ht="15" customHeight="1" x14ac:dyDescent="0.25">
      <c r="A6" s="20"/>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row>
    <row r="7" spans="1:62" ht="15" customHeight="1" x14ac:dyDescent="0.25">
      <c r="A7" s="12" t="s">
        <v>147</v>
      </c>
      <c r="B7" s="15">
        <v>6.4</v>
      </c>
      <c r="C7" s="15">
        <v>2.5</v>
      </c>
      <c r="D7" s="15">
        <v>3.3</v>
      </c>
      <c r="E7" s="15">
        <v>5</v>
      </c>
      <c r="F7" s="15">
        <v>2.4</v>
      </c>
      <c r="G7" s="15">
        <v>2.9</v>
      </c>
      <c r="H7" s="15">
        <v>4.8</v>
      </c>
      <c r="I7" s="15">
        <v>3.2</v>
      </c>
      <c r="J7" s="15">
        <v>3.8</v>
      </c>
      <c r="K7" s="15">
        <v>2.2000000000000002</v>
      </c>
      <c r="L7" s="15">
        <v>0.9</v>
      </c>
      <c r="M7" s="15">
        <v>-2</v>
      </c>
      <c r="N7" s="15">
        <v>-0.9</v>
      </c>
      <c r="O7" s="15">
        <v>1.2</v>
      </c>
      <c r="P7" s="15">
        <v>0.5</v>
      </c>
      <c r="Q7" s="15">
        <v>1.4</v>
      </c>
      <c r="R7" s="15">
        <v>2.6</v>
      </c>
      <c r="S7" s="15">
        <v>2.2000000000000002</v>
      </c>
      <c r="T7" s="15">
        <v>1.7</v>
      </c>
      <c r="U7" s="15">
        <v>3.4</v>
      </c>
      <c r="V7" s="15">
        <v>3.7</v>
      </c>
      <c r="W7" s="15">
        <v>3</v>
      </c>
      <c r="X7" s="15">
        <v>0.9</v>
      </c>
      <c r="Y7" s="15">
        <v>0.8</v>
      </c>
      <c r="Z7" s="15">
        <v>2</v>
      </c>
      <c r="AA7" s="15">
        <v>2.7</v>
      </c>
      <c r="AB7" s="15"/>
      <c r="AC7" s="15">
        <v>4.9000000000000004</v>
      </c>
      <c r="AD7" s="15">
        <v>4.0999999999999996</v>
      </c>
      <c r="AE7" s="15">
        <v>5.7</v>
      </c>
      <c r="AF7" s="15">
        <v>6</v>
      </c>
      <c r="AG7" s="15">
        <v>3.7</v>
      </c>
      <c r="AH7" s="15">
        <v>2.1</v>
      </c>
      <c r="AI7" s="15">
        <v>1.2</v>
      </c>
      <c r="AJ7" s="15">
        <v>-0.1</v>
      </c>
      <c r="AK7" s="15">
        <v>0.8</v>
      </c>
      <c r="AL7" s="15">
        <v>0.9</v>
      </c>
      <c r="AM7" s="15">
        <v>-0.2</v>
      </c>
      <c r="AN7" s="15">
        <v>1.8</v>
      </c>
      <c r="AO7" s="15">
        <v>0.8</v>
      </c>
      <c r="AP7" s="15">
        <v>-2</v>
      </c>
      <c r="AQ7" s="15">
        <v>0.1</v>
      </c>
      <c r="AR7" s="15">
        <v>0.4</v>
      </c>
      <c r="AS7" s="15">
        <v>-0.8</v>
      </c>
      <c r="AT7" s="15">
        <v>-0.6</v>
      </c>
      <c r="AU7" s="15">
        <v>0.7</v>
      </c>
      <c r="AV7" s="15">
        <v>2.2000000000000002</v>
      </c>
      <c r="AW7" s="15">
        <v>1.3</v>
      </c>
      <c r="AX7" s="15">
        <v>2.2000000000000002</v>
      </c>
      <c r="AY7" s="15">
        <v>2.4</v>
      </c>
      <c r="AZ7" s="15">
        <v>1</v>
      </c>
      <c r="BA7" s="15">
        <v>-6.1</v>
      </c>
      <c r="BB7" s="15">
        <v>4.5</v>
      </c>
      <c r="BC7" s="15">
        <v>6.9</v>
      </c>
      <c r="BD7" s="15">
        <v>0.8</v>
      </c>
      <c r="BE7" s="15">
        <v>1</v>
      </c>
      <c r="BF7" s="15">
        <v>2.6</v>
      </c>
      <c r="BG7" s="15">
        <v>2.4</v>
      </c>
      <c r="BH7" s="15">
        <v>1.3</v>
      </c>
      <c r="BI7" s="15">
        <v>1.2</v>
      </c>
      <c r="BJ7" s="15">
        <v>0.9</v>
      </c>
    </row>
    <row r="8" spans="1:62" ht="15" customHeight="1" x14ac:dyDescent="0.25">
      <c r="A8" s="3"/>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row>
    <row r="9" spans="1:62" ht="15" customHeight="1" x14ac:dyDescent="0.25">
      <c r="A9" s="12" t="s">
        <v>89</v>
      </c>
      <c r="B9" s="15">
        <v>-5</v>
      </c>
      <c r="C9" s="15">
        <v>-0.7</v>
      </c>
      <c r="D9" s="15">
        <v>3.4</v>
      </c>
      <c r="E9" s="15">
        <v>2.7</v>
      </c>
      <c r="F9" s="15">
        <v>2.5</v>
      </c>
      <c r="G9" s="15">
        <v>4.3</v>
      </c>
      <c r="H9" s="15">
        <v>3.3</v>
      </c>
      <c r="I9" s="15">
        <v>3.5</v>
      </c>
      <c r="J9" s="15">
        <v>3.7</v>
      </c>
      <c r="K9" s="15">
        <v>3.1</v>
      </c>
      <c r="L9" s="15">
        <v>-0.2</v>
      </c>
      <c r="M9" s="15">
        <v>-0.3</v>
      </c>
      <c r="N9" s="15">
        <v>0.6</v>
      </c>
      <c r="O9" s="15">
        <v>-1.8</v>
      </c>
      <c r="P9" s="15">
        <v>1</v>
      </c>
      <c r="Q9" s="15">
        <v>2.1</v>
      </c>
      <c r="R9" s="15">
        <v>5.2</v>
      </c>
      <c r="S9" s="15">
        <v>3</v>
      </c>
      <c r="T9" s="15">
        <v>1.3</v>
      </c>
      <c r="U9" s="15">
        <v>6</v>
      </c>
      <c r="V9" s="15">
        <v>8.1</v>
      </c>
      <c r="W9" s="15">
        <v>-1.7</v>
      </c>
      <c r="X9" s="15">
        <v>3.2</v>
      </c>
      <c r="Y9" s="15">
        <v>-2.4</v>
      </c>
      <c r="Z9" s="15">
        <v>2.9</v>
      </c>
      <c r="AA9" s="15">
        <v>3.1</v>
      </c>
      <c r="AB9" s="15"/>
      <c r="AC9" s="15">
        <v>3.2</v>
      </c>
      <c r="AD9" s="15">
        <v>4.3</v>
      </c>
      <c r="AE9" s="15">
        <v>3.8</v>
      </c>
      <c r="AF9" s="15">
        <v>3.3</v>
      </c>
      <c r="AG9" s="15">
        <v>2.6</v>
      </c>
      <c r="AH9" s="15">
        <v>6.1</v>
      </c>
      <c r="AI9" s="15">
        <v>-0.5</v>
      </c>
      <c r="AJ9" s="15">
        <v>-1.7</v>
      </c>
      <c r="AK9" s="15">
        <v>0</v>
      </c>
      <c r="AL9" s="15">
        <v>-1</v>
      </c>
      <c r="AM9" s="15">
        <v>1.4</v>
      </c>
      <c r="AN9" s="15">
        <v>1.7</v>
      </c>
      <c r="AO9" s="15">
        <v>0.7</v>
      </c>
      <c r="AP9" s="15">
        <v>0.9</v>
      </c>
      <c r="AQ9" s="15">
        <v>-0.6</v>
      </c>
      <c r="AR9" s="15">
        <v>-0.2</v>
      </c>
      <c r="AS9" s="15">
        <v>-0.6</v>
      </c>
      <c r="AT9" s="15">
        <v>-1.5</v>
      </c>
      <c r="AU9" s="15">
        <v>2.4</v>
      </c>
      <c r="AV9" s="15">
        <v>2.4</v>
      </c>
      <c r="AW9" s="15">
        <v>3.3</v>
      </c>
      <c r="AX9" s="15">
        <v>0.6</v>
      </c>
      <c r="AY9" s="15">
        <v>3.3</v>
      </c>
      <c r="AZ9" s="15">
        <v>2.7</v>
      </c>
      <c r="BA9" s="15">
        <v>1.7</v>
      </c>
      <c r="BB9" s="15">
        <v>1.6</v>
      </c>
      <c r="BC9" s="15">
        <v>0.5</v>
      </c>
      <c r="BD9" s="15">
        <v>1.4</v>
      </c>
      <c r="BE9" s="15">
        <v>2.9</v>
      </c>
      <c r="BF9" s="15">
        <v>4.2</v>
      </c>
      <c r="BG9" s="15">
        <v>2.2000000000000002</v>
      </c>
      <c r="BH9" s="15">
        <v>1.7</v>
      </c>
      <c r="BI9" s="15">
        <v>1.8</v>
      </c>
      <c r="BJ9" s="15">
        <v>1.2</v>
      </c>
    </row>
    <row r="10" spans="1:62" ht="15" customHeight="1" x14ac:dyDescent="0.25">
      <c r="A10" s="3"/>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row>
    <row r="11" spans="1:62" ht="15" customHeight="1" x14ac:dyDescent="0.25">
      <c r="A11" s="27" t="s">
        <v>412</v>
      </c>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row>
    <row r="12" spans="1:62" ht="15" customHeight="1" x14ac:dyDescent="0.25">
      <c r="A12" s="3" t="s">
        <v>413</v>
      </c>
      <c r="B12" s="15">
        <v>0</v>
      </c>
      <c r="C12" s="15">
        <v>1.5</v>
      </c>
      <c r="D12" s="15">
        <v>1.6</v>
      </c>
      <c r="E12" s="15">
        <v>-0.6</v>
      </c>
      <c r="F12" s="15">
        <v>-0.4</v>
      </c>
      <c r="G12" s="15">
        <v>0.9</v>
      </c>
      <c r="H12" s="15">
        <v>-0.5</v>
      </c>
      <c r="I12" s="15">
        <v>-0.3</v>
      </c>
      <c r="J12" s="15">
        <v>-0.4</v>
      </c>
      <c r="K12" s="15">
        <v>0.4</v>
      </c>
      <c r="L12" s="15">
        <v>-0.7</v>
      </c>
      <c r="M12" s="15">
        <v>1.1000000000000001</v>
      </c>
      <c r="N12" s="15">
        <v>2.5</v>
      </c>
      <c r="O12" s="15">
        <v>-0.4</v>
      </c>
      <c r="P12" s="15">
        <v>0.1</v>
      </c>
      <c r="Q12" s="15">
        <v>0.7</v>
      </c>
      <c r="R12" s="15">
        <v>3.1</v>
      </c>
      <c r="S12" s="15">
        <v>3.9</v>
      </c>
      <c r="T12" s="15">
        <v>3.6</v>
      </c>
      <c r="U12" s="15">
        <v>5.9</v>
      </c>
      <c r="V12" s="15">
        <v>9.8000000000000007</v>
      </c>
      <c r="W12" s="15">
        <v>5.4</v>
      </c>
      <c r="X12" s="15">
        <v>7.5</v>
      </c>
      <c r="Y12" s="15">
        <v>4.5</v>
      </c>
      <c r="Z12" s="15">
        <v>5.3</v>
      </c>
      <c r="AA12" s="15">
        <v>5.7</v>
      </c>
      <c r="AB12" s="15">
        <v>4.4000000000000004</v>
      </c>
      <c r="AC12" s="15">
        <v>2.8</v>
      </c>
      <c r="AD12" s="15">
        <v>3</v>
      </c>
      <c r="AE12" s="15">
        <v>1.2</v>
      </c>
      <c r="AF12" s="15">
        <v>-1.4</v>
      </c>
      <c r="AG12" s="15">
        <v>-2.4</v>
      </c>
      <c r="AH12" s="15">
        <v>1.4</v>
      </c>
      <c r="AI12" s="15">
        <v>-0.3</v>
      </c>
      <c r="AJ12" s="15">
        <v>-1.9</v>
      </c>
      <c r="AK12" s="15">
        <v>-2.6</v>
      </c>
      <c r="AL12" s="15">
        <v>-4.5</v>
      </c>
      <c r="AM12" s="15">
        <v>-2.9</v>
      </c>
      <c r="AN12" s="15">
        <v>-3</v>
      </c>
      <c r="AO12" s="15">
        <v>-3.2</v>
      </c>
      <c r="AP12" s="15">
        <v>-0.2</v>
      </c>
      <c r="AQ12" s="15">
        <v>-1</v>
      </c>
      <c r="AR12" s="15">
        <v>-1.6</v>
      </c>
      <c r="AS12" s="15">
        <v>-1.3</v>
      </c>
      <c r="AT12" s="15">
        <v>-2.2999999999999998</v>
      </c>
      <c r="AU12" s="15">
        <v>-0.6</v>
      </c>
      <c r="AV12" s="15">
        <v>-0.4</v>
      </c>
      <c r="AW12" s="15">
        <v>1.5</v>
      </c>
      <c r="AX12" s="15">
        <v>-0.2</v>
      </c>
      <c r="AY12" s="15">
        <v>0.7</v>
      </c>
      <c r="AZ12" s="15">
        <v>2.2999999999999998</v>
      </c>
      <c r="BA12" s="15">
        <v>9.9</v>
      </c>
      <c r="BB12" s="15">
        <v>7.3</v>
      </c>
      <c r="BC12" s="15">
        <v>1.4</v>
      </c>
      <c r="BD12" s="15">
        <v>2</v>
      </c>
      <c r="BE12" s="15">
        <v>3.9</v>
      </c>
      <c r="BF12" s="15">
        <v>5.4</v>
      </c>
      <c r="BG12" s="15">
        <v>5.2</v>
      </c>
      <c r="BH12" s="15">
        <v>5.6</v>
      </c>
      <c r="BI12" s="15">
        <v>6.1</v>
      </c>
      <c r="BJ12" s="15">
        <v>6.4</v>
      </c>
    </row>
    <row r="13" spans="1:62" ht="15" customHeight="1" x14ac:dyDescent="0.25">
      <c r="A13" s="12" t="s">
        <v>414</v>
      </c>
      <c r="B13" s="15">
        <v>12.4</v>
      </c>
      <c r="C13" s="15">
        <v>10.7</v>
      </c>
      <c r="D13" s="15">
        <v>11.4</v>
      </c>
      <c r="E13" s="15">
        <v>12.3</v>
      </c>
      <c r="F13" s="15">
        <v>12.6</v>
      </c>
      <c r="G13" s="15">
        <v>13</v>
      </c>
      <c r="H13" s="15">
        <v>12.9</v>
      </c>
      <c r="I13" s="15">
        <v>11.3</v>
      </c>
      <c r="J13" s="15">
        <v>11.2</v>
      </c>
      <c r="K13" s="15">
        <v>11.2</v>
      </c>
      <c r="L13" s="15">
        <v>11.5</v>
      </c>
      <c r="M13" s="15">
        <v>11</v>
      </c>
      <c r="N13" s="15">
        <v>11</v>
      </c>
      <c r="O13" s="15">
        <v>11.5</v>
      </c>
      <c r="P13" s="15">
        <v>11</v>
      </c>
      <c r="Q13" s="15">
        <v>10.1</v>
      </c>
      <c r="R13" s="15">
        <v>9.3000000000000007</v>
      </c>
      <c r="S13" s="15">
        <v>8.6999999999999993</v>
      </c>
      <c r="T13" s="15">
        <v>8.6999999999999993</v>
      </c>
      <c r="U13" s="15">
        <v>7.7</v>
      </c>
      <c r="V13" s="15">
        <v>7.1</v>
      </c>
      <c r="W13" s="15">
        <v>7.6</v>
      </c>
      <c r="X13" s="15">
        <v>7.5</v>
      </c>
      <c r="Y13" s="15">
        <v>7.8</v>
      </c>
      <c r="Z13" s="15">
        <v>7.5</v>
      </c>
      <c r="AA13" s="15">
        <v>7.3</v>
      </c>
      <c r="AB13" s="15">
        <v>7.1</v>
      </c>
      <c r="AC13" s="15">
        <v>7.1</v>
      </c>
      <c r="AD13" s="15">
        <v>6.7</v>
      </c>
      <c r="AE13" s="15">
        <v>6.6</v>
      </c>
      <c r="AF13" s="15">
        <v>6.7</v>
      </c>
      <c r="AG13" s="15">
        <v>7.2</v>
      </c>
      <c r="AH13" s="15">
        <v>4.5999999999999996</v>
      </c>
      <c r="AI13" s="15">
        <v>6.1</v>
      </c>
      <c r="AJ13" s="15">
        <v>6.9</v>
      </c>
      <c r="AK13" s="15">
        <v>7</v>
      </c>
      <c r="AL13" s="15">
        <v>7.2</v>
      </c>
      <c r="AM13" s="15">
        <v>4.5999999999999996</v>
      </c>
      <c r="AN13" s="15">
        <v>4.7</v>
      </c>
      <c r="AO13" s="15">
        <v>6.7</v>
      </c>
      <c r="AP13" s="15">
        <v>7.7</v>
      </c>
      <c r="AQ13" s="15">
        <v>6.1</v>
      </c>
      <c r="AR13" s="15">
        <v>6.6</v>
      </c>
      <c r="AS13" s="15">
        <v>8.3000000000000007</v>
      </c>
      <c r="AT13" s="15">
        <v>9.1</v>
      </c>
      <c r="AU13" s="15">
        <v>8.6</v>
      </c>
      <c r="AV13" s="15">
        <v>7.7</v>
      </c>
      <c r="AW13" s="15">
        <v>7.5</v>
      </c>
      <c r="AX13" s="15">
        <v>6.6</v>
      </c>
      <c r="AY13" s="15">
        <v>6.5</v>
      </c>
      <c r="AZ13" s="15">
        <v>7.5</v>
      </c>
      <c r="BA13" s="15">
        <v>6.4</v>
      </c>
      <c r="BB13" s="15">
        <v>5.4</v>
      </c>
      <c r="BC13" s="15">
        <v>5.8</v>
      </c>
      <c r="BD13" s="15">
        <v>5.6</v>
      </c>
      <c r="BE13" s="15">
        <v>5.7</v>
      </c>
      <c r="BF13" s="15">
        <v>5.7</v>
      </c>
      <c r="BG13" s="15">
        <v>5.7</v>
      </c>
      <c r="BH13" s="15">
        <v>5.7</v>
      </c>
      <c r="BI13" s="15">
        <v>5.8</v>
      </c>
      <c r="BJ13" s="15">
        <v>5.9</v>
      </c>
    </row>
    <row r="14" spans="1:62" ht="15" customHeight="1" x14ac:dyDescent="0.25">
      <c r="A14" s="12"/>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row>
    <row r="15" spans="1:62" ht="15" customHeight="1" x14ac:dyDescent="0.25">
      <c r="A15" s="3"/>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row>
    <row r="16" spans="1:62" ht="15" customHeight="1" x14ac:dyDescent="0.25">
      <c r="A16" s="20" t="s">
        <v>76</v>
      </c>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row>
    <row r="17" spans="1:62" ht="15" customHeight="1" x14ac:dyDescent="0.25">
      <c r="A17" s="27" t="s">
        <v>416</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row>
    <row r="18" spans="1:62" ht="15" customHeight="1" x14ac:dyDescent="0.25">
      <c r="A18" s="12" t="s">
        <v>29</v>
      </c>
      <c r="B18" s="15">
        <v>4.7</v>
      </c>
      <c r="C18" s="15">
        <v>5.2</v>
      </c>
      <c r="D18" s="15">
        <v>9.5</v>
      </c>
      <c r="E18" s="15">
        <v>1.5</v>
      </c>
      <c r="F18" s="15">
        <v>-11.6</v>
      </c>
      <c r="G18" s="15">
        <v>-7.1</v>
      </c>
      <c r="H18" s="15">
        <v>-0.6</v>
      </c>
      <c r="I18" s="15">
        <v>18.2</v>
      </c>
      <c r="J18" s="15">
        <v>1.9</v>
      </c>
      <c r="K18" s="15">
        <v>-5.8</v>
      </c>
      <c r="L18" s="15">
        <v>2.6</v>
      </c>
      <c r="M18" s="15">
        <v>-10.5</v>
      </c>
      <c r="N18" s="15">
        <v>-4.2</v>
      </c>
      <c r="O18" s="15">
        <v>-1.5</v>
      </c>
      <c r="P18" s="15">
        <v>3.2</v>
      </c>
      <c r="Q18" s="15">
        <v>-0.8</v>
      </c>
      <c r="R18" s="15">
        <v>5</v>
      </c>
      <c r="S18" s="15">
        <v>-0.2</v>
      </c>
      <c r="T18" s="15">
        <v>11.1</v>
      </c>
      <c r="U18" s="15">
        <v>0.8</v>
      </c>
      <c r="V18" s="15">
        <v>-2.1</v>
      </c>
      <c r="W18" s="15">
        <v>-4</v>
      </c>
      <c r="X18" s="15">
        <v>6.9</v>
      </c>
      <c r="Y18" s="15">
        <v>1.5</v>
      </c>
      <c r="Z18" s="15">
        <v>6</v>
      </c>
      <c r="AA18" s="15">
        <v>0.4</v>
      </c>
      <c r="AB18" s="15"/>
      <c r="AC18" s="15">
        <v>4</v>
      </c>
      <c r="AD18" s="15">
        <v>5.9</v>
      </c>
      <c r="AE18" s="15">
        <v>1.3</v>
      </c>
      <c r="AF18" s="15">
        <v>2.8</v>
      </c>
      <c r="AG18" s="15">
        <v>1.3</v>
      </c>
      <c r="AH18" s="15">
        <v>2.9</v>
      </c>
      <c r="AI18" s="15">
        <v>-5.7</v>
      </c>
      <c r="AJ18" s="15">
        <v>-3.9</v>
      </c>
      <c r="AK18" s="15">
        <v>4.5999999999999996</v>
      </c>
      <c r="AL18" s="15">
        <v>5.7</v>
      </c>
      <c r="AM18" s="15">
        <v>5.9</v>
      </c>
      <c r="AN18" s="15">
        <v>5.0999999999999996</v>
      </c>
      <c r="AO18" s="15">
        <v>0.8</v>
      </c>
      <c r="AP18" s="15">
        <v>-14.7</v>
      </c>
      <c r="AQ18" s="15">
        <v>-16</v>
      </c>
      <c r="AR18" s="15">
        <v>-3.1</v>
      </c>
      <c r="AS18" s="15">
        <v>-12.4</v>
      </c>
      <c r="AT18" s="15">
        <v>-11.8</v>
      </c>
      <c r="AU18" s="15">
        <v>6.7</v>
      </c>
      <c r="AV18" s="15">
        <v>19.7</v>
      </c>
      <c r="AW18" s="15">
        <v>24.6</v>
      </c>
      <c r="AX18" s="15">
        <v>12.7</v>
      </c>
      <c r="AY18" s="15">
        <v>9.1</v>
      </c>
      <c r="AZ18" s="15">
        <v>3.7</v>
      </c>
      <c r="BA18" s="15">
        <v>-0.4</v>
      </c>
      <c r="BB18" s="15">
        <v>5.9</v>
      </c>
      <c r="BC18" s="15">
        <v>1.1000000000000001</v>
      </c>
      <c r="BD18" s="15">
        <v>-1.5</v>
      </c>
      <c r="BE18" s="15">
        <v>-0.8</v>
      </c>
      <c r="BF18" s="15">
        <v>3.6</v>
      </c>
      <c r="BG18" s="15">
        <v>5.4</v>
      </c>
      <c r="BH18" s="15">
        <v>1.4</v>
      </c>
      <c r="BI18" s="15">
        <v>1.4</v>
      </c>
      <c r="BJ18" s="15">
        <v>1.1000000000000001</v>
      </c>
    </row>
    <row r="19" spans="1:62" ht="15" customHeight="1" x14ac:dyDescent="0.25">
      <c r="A19" s="12" t="s">
        <v>90</v>
      </c>
      <c r="B19" s="15">
        <v>14.1</v>
      </c>
      <c r="C19" s="15">
        <v>1</v>
      </c>
      <c r="D19" s="15">
        <v>-7.8</v>
      </c>
      <c r="E19" s="15">
        <v>2.2000000000000002</v>
      </c>
      <c r="F19" s="15">
        <v>-3.3</v>
      </c>
      <c r="G19" s="15">
        <v>-3.9</v>
      </c>
      <c r="H19" s="15">
        <v>0.6</v>
      </c>
      <c r="I19" s="15">
        <v>6.6</v>
      </c>
      <c r="J19" s="15">
        <v>2.2999999999999998</v>
      </c>
      <c r="K19" s="15">
        <v>-0.6</v>
      </c>
      <c r="L19" s="15">
        <v>2.9</v>
      </c>
      <c r="M19" s="15">
        <v>-9.6</v>
      </c>
      <c r="N19" s="15">
        <v>-1</v>
      </c>
      <c r="O19" s="15">
        <v>6.6</v>
      </c>
      <c r="P19" s="15">
        <v>8.4</v>
      </c>
      <c r="Q19" s="15">
        <v>13.2</v>
      </c>
      <c r="R19" s="15">
        <v>10.8</v>
      </c>
      <c r="S19" s="15">
        <v>2.4</v>
      </c>
      <c r="T19" s="15">
        <v>3.4</v>
      </c>
      <c r="U19" s="15">
        <v>10</v>
      </c>
      <c r="V19" s="15">
        <v>3.8</v>
      </c>
      <c r="W19" s="15">
        <v>2.7</v>
      </c>
      <c r="X19" s="15">
        <v>-2.2999999999999998</v>
      </c>
      <c r="Y19" s="15">
        <v>-2.1</v>
      </c>
      <c r="Z19" s="15">
        <v>-0.2</v>
      </c>
      <c r="AA19" s="15">
        <v>6.4</v>
      </c>
      <c r="AB19" s="15"/>
      <c r="AC19" s="15">
        <v>6.9</v>
      </c>
      <c r="AD19" s="15">
        <v>8.6999999999999993</v>
      </c>
      <c r="AE19" s="15">
        <v>10.3</v>
      </c>
      <c r="AF19" s="15">
        <v>12.9</v>
      </c>
      <c r="AG19" s="15">
        <v>2.1</v>
      </c>
      <c r="AH19" s="15">
        <v>-1</v>
      </c>
      <c r="AI19" s="15">
        <v>-7.7</v>
      </c>
      <c r="AJ19" s="15">
        <v>-2</v>
      </c>
      <c r="AK19" s="15">
        <v>0.2</v>
      </c>
      <c r="AL19" s="15">
        <v>3</v>
      </c>
      <c r="AM19" s="15">
        <v>6.8</v>
      </c>
      <c r="AN19" s="15">
        <v>25.4</v>
      </c>
      <c r="AO19" s="15">
        <v>-6.7</v>
      </c>
      <c r="AP19" s="15">
        <v>-9.6</v>
      </c>
      <c r="AQ19" s="15">
        <v>-4.5</v>
      </c>
      <c r="AR19" s="15">
        <v>11</v>
      </c>
      <c r="AS19" s="15">
        <v>-2.7</v>
      </c>
      <c r="AT19" s="15">
        <v>2.2999999999999998</v>
      </c>
      <c r="AU19" s="15">
        <v>-4.5999999999999996</v>
      </c>
      <c r="AV19" s="15">
        <v>40</v>
      </c>
      <c r="AW19" s="15">
        <v>-19.100000000000001</v>
      </c>
      <c r="AX19" s="15">
        <v>5.2</v>
      </c>
      <c r="AY19" s="15">
        <v>1.2</v>
      </c>
      <c r="AZ19" s="15">
        <v>9.6999999999999993</v>
      </c>
      <c r="BA19" s="15">
        <v>-5.3</v>
      </c>
      <c r="BB19" s="15">
        <v>2</v>
      </c>
      <c r="BC19" s="15">
        <v>6.4</v>
      </c>
      <c r="BD19" s="15">
        <v>2.4</v>
      </c>
      <c r="BE19" s="15">
        <v>0.1</v>
      </c>
      <c r="BF19" s="15">
        <v>1.6</v>
      </c>
      <c r="BG19" s="15">
        <v>2.7</v>
      </c>
      <c r="BH19" s="15">
        <v>1.2</v>
      </c>
      <c r="BI19" s="15">
        <v>1.6</v>
      </c>
      <c r="BJ19" s="15">
        <v>1.3</v>
      </c>
    </row>
    <row r="20" spans="1:62" ht="15" customHeight="1" x14ac:dyDescent="0.2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row>
    <row r="21" spans="1:62" ht="15" customHeight="1" x14ac:dyDescent="0.25">
      <c r="A21" s="20" t="s">
        <v>91</v>
      </c>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row>
    <row r="22" spans="1:62" ht="15" customHeight="1" x14ac:dyDescent="0.25">
      <c r="A22" s="3"/>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row>
    <row r="23" spans="1:62" ht="15" customHeight="1" x14ac:dyDescent="0.25">
      <c r="A23" s="12" t="s">
        <v>417</v>
      </c>
      <c r="B23" s="15">
        <v>29.5</v>
      </c>
      <c r="C23" s="15">
        <v>29</v>
      </c>
      <c r="D23" s="15">
        <v>27.3</v>
      </c>
      <c r="E23" s="15">
        <v>26.3</v>
      </c>
      <c r="F23" s="15">
        <v>24.2</v>
      </c>
      <c r="G23" s="15">
        <v>23.4</v>
      </c>
      <c r="H23" s="15">
        <v>22.5</v>
      </c>
      <c r="I23" s="15">
        <v>24.7</v>
      </c>
      <c r="J23" s="15">
        <v>24.9</v>
      </c>
      <c r="K23" s="15">
        <v>24.1</v>
      </c>
      <c r="L23" s="15">
        <v>24.6</v>
      </c>
      <c r="M23" s="15">
        <v>22.2</v>
      </c>
      <c r="N23" s="15">
        <v>21.8</v>
      </c>
      <c r="O23" s="15">
        <v>22</v>
      </c>
      <c r="P23" s="15">
        <v>22.2</v>
      </c>
      <c r="Q23" s="15">
        <v>23.2</v>
      </c>
      <c r="R23" s="15">
        <v>24.3</v>
      </c>
      <c r="S23" s="15">
        <v>24.7</v>
      </c>
      <c r="T23" s="15">
        <v>25.1</v>
      </c>
      <c r="U23" s="15">
        <v>25.6</v>
      </c>
      <c r="V23" s="15">
        <v>25.1</v>
      </c>
      <c r="W23" s="15">
        <v>24.2</v>
      </c>
      <c r="X23" s="15">
        <v>23.7</v>
      </c>
      <c r="Y23" s="15">
        <v>23.1</v>
      </c>
      <c r="Z23" s="15">
        <v>22.5</v>
      </c>
      <c r="AA23" s="15">
        <v>22.7</v>
      </c>
      <c r="AB23" s="15">
        <v>22.2</v>
      </c>
      <c r="AC23" s="15">
        <v>22.9</v>
      </c>
      <c r="AD23" s="15">
        <v>23.1</v>
      </c>
      <c r="AE23" s="15">
        <v>23.4</v>
      </c>
      <c r="AF23" s="15">
        <v>24.7</v>
      </c>
      <c r="AG23" s="15">
        <v>24.2</v>
      </c>
      <c r="AH23" s="15">
        <v>23.7</v>
      </c>
      <c r="AI23" s="15">
        <v>22</v>
      </c>
      <c r="AJ23" s="15">
        <v>21.3</v>
      </c>
      <c r="AK23" s="15">
        <v>21.3</v>
      </c>
      <c r="AL23" s="15">
        <v>21.4</v>
      </c>
      <c r="AM23" s="15">
        <v>21.9</v>
      </c>
      <c r="AN23" s="15">
        <v>24.7</v>
      </c>
      <c r="AO23" s="15">
        <v>23</v>
      </c>
      <c r="AP23" s="15">
        <v>21.7</v>
      </c>
      <c r="AQ23" s="15">
        <v>19.8</v>
      </c>
      <c r="AR23" s="15">
        <v>20.5</v>
      </c>
      <c r="AS23" s="15">
        <v>19.100000000000001</v>
      </c>
      <c r="AT23" s="15">
        <v>18.8</v>
      </c>
      <c r="AU23" s="15">
        <v>18.100000000000001</v>
      </c>
      <c r="AV23" s="15">
        <v>23.6</v>
      </c>
      <c r="AW23" s="15">
        <v>20.6</v>
      </c>
      <c r="AX23" s="15">
        <v>21.2</v>
      </c>
      <c r="AY23" s="15">
        <v>21.4</v>
      </c>
      <c r="AZ23" s="15">
        <v>22.7</v>
      </c>
      <c r="BA23" s="15">
        <v>23.1</v>
      </c>
      <c r="BB23" s="15">
        <v>22.4</v>
      </c>
      <c r="BC23" s="15">
        <v>22.2</v>
      </c>
      <c r="BD23" s="15">
        <v>21.6</v>
      </c>
      <c r="BE23" s="15">
        <v>21.5</v>
      </c>
      <c r="BF23" s="15">
        <v>21.5</v>
      </c>
      <c r="BG23" s="15">
        <v>22</v>
      </c>
      <c r="BH23" s="15">
        <v>22</v>
      </c>
      <c r="BI23" s="15">
        <v>22</v>
      </c>
      <c r="BJ23" s="15">
        <v>22</v>
      </c>
    </row>
    <row r="24" spans="1:62" ht="15" customHeight="1" x14ac:dyDescent="0.25">
      <c r="A24" s="32"/>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row>
    <row r="25" spans="1:62" ht="15" customHeight="1" x14ac:dyDescent="0.2">
      <c r="A25" s="26" t="s">
        <v>415</v>
      </c>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row>
    <row r="26" spans="1:62" x14ac:dyDescent="0.2">
      <c r="A26" s="26" t="s">
        <v>418</v>
      </c>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row>
    <row r="27" spans="1:62" ht="15" x14ac:dyDescent="0.25">
      <c r="A27" s="26" t="s">
        <v>419</v>
      </c>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row>
    <row r="28" spans="1:62" ht="15" customHeight="1" x14ac:dyDescent="0.2">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row>
    <row r="29" spans="1:62" ht="15" x14ac:dyDescent="0.25">
      <c r="A29" s="13"/>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row>
    <row r="30" spans="1:62" ht="15" customHeight="1" x14ac:dyDescent="0.2"/>
  </sheetData>
  <hyperlinks>
    <hyperlink ref="A1" location="contents!A1" display="to contents" xr:uid="{00000000-0004-0000-0F00-000000000000}"/>
  </hyperlinks>
  <pageMargins left="0.7" right="0.7" top="0.75" bottom="0.75" header="0.3" footer="0.3"/>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J54"/>
  <sheetViews>
    <sheetView workbookViewId="0"/>
  </sheetViews>
  <sheetFormatPr defaultColWidth="11.42578125" defaultRowHeight="12.75" x14ac:dyDescent="0.2"/>
  <cols>
    <col min="1" max="1" width="51.7109375" customWidth="1"/>
    <col min="2" max="26" width="8" customWidth="1"/>
    <col min="27" max="28" width="15.7109375" customWidth="1"/>
    <col min="29" max="63" width="8" customWidth="1"/>
  </cols>
  <sheetData>
    <row r="1" spans="1:62" x14ac:dyDescent="0.2">
      <c r="A1" s="1" t="s">
        <v>443</v>
      </c>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row>
    <row r="2" spans="1:62" x14ac:dyDescent="0.2">
      <c r="A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row>
    <row r="3" spans="1:62" ht="32.25" customHeight="1" x14ac:dyDescent="0.25">
      <c r="A3" s="18" t="s">
        <v>481</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row>
    <row r="4" spans="1:62" ht="15" customHeight="1" x14ac:dyDescent="0.25">
      <c r="A4" s="3"/>
      <c r="B4" s="3">
        <v>1970</v>
      </c>
      <c r="C4" s="3">
        <v>1971</v>
      </c>
      <c r="D4" s="3">
        <v>1972</v>
      </c>
      <c r="E4" s="3">
        <v>1973</v>
      </c>
      <c r="F4" s="3">
        <v>1974</v>
      </c>
      <c r="G4" s="3">
        <v>1975</v>
      </c>
      <c r="H4" s="3">
        <v>1976</v>
      </c>
      <c r="I4" s="3">
        <v>1977</v>
      </c>
      <c r="J4" s="3">
        <v>1978</v>
      </c>
      <c r="K4" s="3">
        <v>1979</v>
      </c>
      <c r="L4" s="3">
        <v>1980</v>
      </c>
      <c r="M4" s="3">
        <v>1981</v>
      </c>
      <c r="N4" s="3">
        <v>1982</v>
      </c>
      <c r="O4" s="3">
        <v>1983</v>
      </c>
      <c r="P4" s="3">
        <v>1984</v>
      </c>
      <c r="Q4" s="3">
        <v>1985</v>
      </c>
      <c r="R4" s="3">
        <v>1986</v>
      </c>
      <c r="S4" s="3">
        <v>1987</v>
      </c>
      <c r="T4" s="3">
        <v>1988</v>
      </c>
      <c r="U4" s="3">
        <v>1989</v>
      </c>
      <c r="V4" s="3">
        <v>1990</v>
      </c>
      <c r="W4" s="3">
        <v>1991</v>
      </c>
      <c r="X4" s="3">
        <v>1992</v>
      </c>
      <c r="Y4" s="3">
        <v>1993</v>
      </c>
      <c r="Z4" s="3">
        <v>1994</v>
      </c>
      <c r="AA4" s="3">
        <v>1995</v>
      </c>
      <c r="AB4" s="3">
        <v>1995</v>
      </c>
      <c r="AC4" s="3">
        <v>1996</v>
      </c>
      <c r="AD4" s="3">
        <v>1997</v>
      </c>
      <c r="AE4" s="3">
        <v>1998</v>
      </c>
      <c r="AF4" s="3">
        <v>1999</v>
      </c>
      <c r="AG4" s="3">
        <v>2000</v>
      </c>
      <c r="AH4" s="3">
        <v>2001</v>
      </c>
      <c r="AI4" s="3">
        <v>2002</v>
      </c>
      <c r="AJ4" s="3">
        <v>2003</v>
      </c>
      <c r="AK4" s="3">
        <v>2004</v>
      </c>
      <c r="AL4" s="3">
        <v>2005</v>
      </c>
      <c r="AM4" s="3">
        <v>2006</v>
      </c>
      <c r="AN4" s="3">
        <v>2007</v>
      </c>
      <c r="AO4" s="3">
        <v>2008</v>
      </c>
      <c r="AP4" s="3">
        <v>2009</v>
      </c>
      <c r="AQ4" s="3">
        <v>2010</v>
      </c>
      <c r="AR4" s="3">
        <v>2011</v>
      </c>
      <c r="AS4" s="3">
        <v>2012</v>
      </c>
      <c r="AT4" s="3">
        <v>2013</v>
      </c>
      <c r="AU4" s="3">
        <v>2014</v>
      </c>
      <c r="AV4" s="3">
        <v>2015</v>
      </c>
      <c r="AW4" s="3">
        <v>2016</v>
      </c>
      <c r="AX4" s="3">
        <v>2017</v>
      </c>
      <c r="AY4" s="3">
        <v>2018</v>
      </c>
      <c r="AZ4" s="3">
        <v>2019</v>
      </c>
      <c r="BA4" s="3">
        <v>2020</v>
      </c>
      <c r="BB4" s="3">
        <v>2021</v>
      </c>
      <c r="BC4" s="3">
        <v>2022</v>
      </c>
      <c r="BD4" s="3">
        <v>2023</v>
      </c>
      <c r="BE4" s="3">
        <v>2024</v>
      </c>
      <c r="BF4" s="3">
        <v>2025</v>
      </c>
      <c r="BG4" s="3">
        <v>2026</v>
      </c>
      <c r="BH4" s="3">
        <v>2027</v>
      </c>
      <c r="BI4" s="3">
        <v>2028</v>
      </c>
      <c r="BJ4" s="3">
        <v>2029</v>
      </c>
    </row>
    <row r="5" spans="1:62" ht="15" customHeight="1" x14ac:dyDescent="0.25">
      <c r="A5" s="20" t="s">
        <v>0</v>
      </c>
      <c r="B5" s="3"/>
      <c r="C5" s="3"/>
      <c r="D5" s="3"/>
      <c r="E5" s="3"/>
      <c r="F5" s="3"/>
      <c r="G5" s="3"/>
      <c r="H5" s="3"/>
      <c r="I5" s="3"/>
      <c r="J5" s="3"/>
      <c r="K5" s="3"/>
      <c r="L5" s="3"/>
      <c r="M5" s="3"/>
      <c r="N5" s="3"/>
      <c r="O5" s="3"/>
      <c r="P5" s="3"/>
      <c r="Q5" s="3"/>
      <c r="R5" s="3"/>
      <c r="S5" s="3"/>
      <c r="T5" s="3"/>
      <c r="U5" s="3"/>
      <c r="V5" s="3"/>
      <c r="W5" s="3"/>
      <c r="X5" s="3"/>
      <c r="Y5" s="3"/>
      <c r="Z5" s="3"/>
      <c r="AA5" s="3" t="s">
        <v>473</v>
      </c>
      <c r="AB5" s="3" t="s">
        <v>472</v>
      </c>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row>
    <row r="6" spans="1:62" ht="15" customHeight="1" x14ac:dyDescent="0.25">
      <c r="A6" s="27" t="s">
        <v>105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row>
    <row r="7" spans="1:62" ht="15" customHeight="1" x14ac:dyDescent="0.25">
      <c r="A7" s="12" t="s">
        <v>92</v>
      </c>
      <c r="B7" s="15">
        <v>14</v>
      </c>
      <c r="C7" s="15">
        <v>4.2</v>
      </c>
      <c r="D7" s="15">
        <v>2.6</v>
      </c>
      <c r="E7" s="15">
        <v>8.8000000000000007</v>
      </c>
      <c r="F7" s="15">
        <v>0.5</v>
      </c>
      <c r="G7" s="15">
        <v>-3.3</v>
      </c>
      <c r="H7" s="15">
        <v>8.9</v>
      </c>
      <c r="I7" s="15">
        <v>2.5</v>
      </c>
      <c r="J7" s="15">
        <v>3.5</v>
      </c>
      <c r="K7" s="15">
        <v>6.8</v>
      </c>
      <c r="L7" s="15">
        <v>2.5</v>
      </c>
      <c r="M7" s="15">
        <v>-2.7</v>
      </c>
      <c r="N7" s="15">
        <v>-0.7</v>
      </c>
      <c r="O7" s="15">
        <v>3.9</v>
      </c>
      <c r="P7" s="15">
        <v>6.7</v>
      </c>
      <c r="Q7" s="15">
        <v>5.3</v>
      </c>
      <c r="R7" s="15">
        <v>3.8</v>
      </c>
      <c r="S7" s="15">
        <v>3.1</v>
      </c>
      <c r="T7" s="15">
        <v>6.9</v>
      </c>
      <c r="U7" s="15">
        <v>9</v>
      </c>
      <c r="V7" s="15">
        <v>4.0999999999999996</v>
      </c>
      <c r="W7" s="15">
        <v>7.1</v>
      </c>
      <c r="X7" s="15">
        <v>2.9</v>
      </c>
      <c r="Y7" s="15">
        <v>1.2</v>
      </c>
      <c r="Z7" s="15">
        <v>9.4</v>
      </c>
      <c r="AA7" s="15">
        <v>10.5</v>
      </c>
      <c r="AB7" s="15"/>
      <c r="AC7" s="15">
        <v>5.3</v>
      </c>
      <c r="AD7" s="15">
        <v>10.8</v>
      </c>
      <c r="AE7" s="15">
        <v>8.3000000000000007</v>
      </c>
      <c r="AF7" s="15">
        <v>9.9</v>
      </c>
      <c r="AG7" s="15">
        <v>11.3</v>
      </c>
      <c r="AH7" s="15">
        <v>2.5</v>
      </c>
      <c r="AI7" s="15">
        <v>0.3</v>
      </c>
      <c r="AJ7" s="15">
        <v>2.2000000000000002</v>
      </c>
      <c r="AK7" s="15">
        <v>6.5</v>
      </c>
      <c r="AL7" s="15">
        <v>5.5</v>
      </c>
      <c r="AM7" s="15">
        <v>7.6</v>
      </c>
      <c r="AN7" s="15">
        <v>7.8</v>
      </c>
      <c r="AO7" s="15">
        <v>-0.7</v>
      </c>
      <c r="AP7" s="15">
        <v>-7.9</v>
      </c>
      <c r="AQ7" s="15">
        <v>8.4</v>
      </c>
      <c r="AR7" s="15">
        <v>4.5999999999999996</v>
      </c>
      <c r="AS7" s="15">
        <v>2.9</v>
      </c>
      <c r="AT7" s="15">
        <v>2.9</v>
      </c>
      <c r="AU7" s="15">
        <v>4</v>
      </c>
      <c r="AV7" s="15">
        <v>15.4</v>
      </c>
      <c r="AW7" s="15">
        <v>-2.2999999999999998</v>
      </c>
      <c r="AX7" s="15">
        <v>7.6</v>
      </c>
      <c r="AY7" s="15">
        <v>5.5</v>
      </c>
      <c r="AZ7" s="15">
        <v>4</v>
      </c>
      <c r="BA7" s="15">
        <v>-4.0999999999999996</v>
      </c>
      <c r="BB7" s="15">
        <v>6.5</v>
      </c>
      <c r="BC7" s="15">
        <v>4.4000000000000004</v>
      </c>
      <c r="BD7" s="15">
        <v>-1.8</v>
      </c>
      <c r="BE7" s="15">
        <v>-0.2</v>
      </c>
      <c r="BF7" s="15">
        <v>2.8</v>
      </c>
      <c r="BG7" s="15">
        <v>3.2</v>
      </c>
      <c r="BH7" s="15">
        <v>2.2999999999999998</v>
      </c>
      <c r="BI7" s="15">
        <v>1.7</v>
      </c>
      <c r="BJ7" s="15">
        <v>2.2000000000000002</v>
      </c>
    </row>
    <row r="8" spans="1:62" ht="15" customHeight="1" x14ac:dyDescent="0.25">
      <c r="A8" s="3" t="s">
        <v>109</v>
      </c>
      <c r="B8" s="15">
        <v>12.7</v>
      </c>
      <c r="C8" s="15">
        <v>5.0999999999999996</v>
      </c>
      <c r="D8" s="15">
        <v>1.1000000000000001</v>
      </c>
      <c r="E8" s="15">
        <v>11.2</v>
      </c>
      <c r="F8" s="15">
        <v>3.5</v>
      </c>
      <c r="G8" s="15">
        <v>-2.4</v>
      </c>
      <c r="H8" s="15">
        <v>7.9</v>
      </c>
      <c r="I8" s="15">
        <v>5.3</v>
      </c>
      <c r="J8" s="15">
        <v>5.3</v>
      </c>
      <c r="K8" s="15">
        <v>8</v>
      </c>
      <c r="L8" s="15">
        <v>5.9</v>
      </c>
      <c r="M8" s="15">
        <v>-0.7</v>
      </c>
      <c r="N8" s="15">
        <v>0.3</v>
      </c>
      <c r="O8" s="15">
        <v>3.1</v>
      </c>
      <c r="P8" s="15">
        <v>3.1</v>
      </c>
      <c r="Q8" s="15">
        <v>6.7</v>
      </c>
      <c r="R8" s="15">
        <v>-3</v>
      </c>
      <c r="S8" s="15">
        <v>2.6</v>
      </c>
      <c r="T8" s="15">
        <v>3.4</v>
      </c>
      <c r="U8" s="15">
        <v>10.1</v>
      </c>
      <c r="V8" s="15">
        <v>4</v>
      </c>
      <c r="W8" s="15">
        <v>6</v>
      </c>
      <c r="X8" s="15">
        <v>2.2000000000000002</v>
      </c>
      <c r="Y8" s="15">
        <v>-2</v>
      </c>
      <c r="Z8" s="15">
        <v>5.8</v>
      </c>
      <c r="AA8" s="15">
        <v>6.7</v>
      </c>
      <c r="AB8" s="15"/>
      <c r="AC8" s="15">
        <v>6.1</v>
      </c>
      <c r="AD8" s="15">
        <v>9.6</v>
      </c>
      <c r="AE8" s="15">
        <v>7.8</v>
      </c>
      <c r="AF8" s="15">
        <v>8.6999999999999993</v>
      </c>
      <c r="AG8" s="15">
        <v>5.0999999999999996</v>
      </c>
      <c r="AH8" s="15">
        <v>2.5</v>
      </c>
      <c r="AI8" s="15">
        <v>1.3</v>
      </c>
      <c r="AJ8" s="15">
        <v>-0.6</v>
      </c>
      <c r="AK8" s="15">
        <v>0.4</v>
      </c>
      <c r="AL8" s="15">
        <v>3.3</v>
      </c>
      <c r="AM8" s="15">
        <v>4.4000000000000004</v>
      </c>
      <c r="AN8" s="15">
        <v>9.6</v>
      </c>
      <c r="AO8" s="15">
        <v>-3.9</v>
      </c>
      <c r="AP8" s="15">
        <v>-6.2</v>
      </c>
      <c r="AQ8" s="15">
        <v>5.5</v>
      </c>
      <c r="AR8" s="15">
        <v>7.6</v>
      </c>
      <c r="AS8" s="15">
        <v>1.6</v>
      </c>
      <c r="AT8" s="15">
        <v>5.9</v>
      </c>
      <c r="AU8" s="15">
        <v>6.3</v>
      </c>
      <c r="AV8" s="15">
        <v>23.2</v>
      </c>
      <c r="AW8" s="15">
        <v>-6.5</v>
      </c>
      <c r="AX8" s="15">
        <v>9.1</v>
      </c>
      <c r="AY8" s="15">
        <v>7.1</v>
      </c>
      <c r="AZ8" s="15">
        <v>2.7</v>
      </c>
      <c r="BA8" s="15">
        <v>-4.8</v>
      </c>
      <c r="BB8" s="15">
        <v>5.5</v>
      </c>
      <c r="BC8" s="15">
        <v>3.6</v>
      </c>
      <c r="BD8" s="15">
        <v>-3.4</v>
      </c>
      <c r="BE8" s="15">
        <v>-0.1</v>
      </c>
      <c r="BF8" s="15">
        <v>3.7</v>
      </c>
      <c r="BG8" s="15">
        <v>4.4000000000000004</v>
      </c>
      <c r="BH8" s="15">
        <v>2.9</v>
      </c>
      <c r="BI8" s="15">
        <v>1.8</v>
      </c>
      <c r="BJ8" s="15">
        <v>2.6</v>
      </c>
    </row>
    <row r="9" spans="1:62" ht="15" customHeight="1" x14ac:dyDescent="0.25">
      <c r="A9" s="12" t="s">
        <v>106</v>
      </c>
      <c r="B9" s="15">
        <v>19</v>
      </c>
      <c r="C9" s="15">
        <v>-6.2</v>
      </c>
      <c r="D9" s="15">
        <v>6.1</v>
      </c>
      <c r="E9" s="15">
        <v>-8.1</v>
      </c>
      <c r="F9" s="15">
        <v>-19.8</v>
      </c>
      <c r="G9" s="15">
        <v>-8.5</v>
      </c>
      <c r="H9" s="15">
        <v>8.4</v>
      </c>
      <c r="I9" s="15">
        <v>-7.9</v>
      </c>
      <c r="J9" s="15">
        <v>-5.2</v>
      </c>
      <c r="K9" s="15">
        <v>1.9</v>
      </c>
      <c r="L9" s="15">
        <v>-13.1</v>
      </c>
      <c r="M9" s="15">
        <v>-21.4</v>
      </c>
      <c r="N9" s="15">
        <v>-2.8</v>
      </c>
      <c r="O9" s="15">
        <v>8.6999999999999993</v>
      </c>
      <c r="P9" s="15">
        <v>9</v>
      </c>
      <c r="Q9" s="15">
        <v>-8</v>
      </c>
      <c r="R9" s="15">
        <v>30.7</v>
      </c>
      <c r="S9" s="15">
        <v>2.9</v>
      </c>
      <c r="T9" s="15">
        <v>2.8</v>
      </c>
      <c r="U9" s="15">
        <v>0.5</v>
      </c>
      <c r="V9" s="15">
        <v>-3.7</v>
      </c>
      <c r="W9" s="15">
        <v>3.9</v>
      </c>
      <c r="X9" s="15">
        <v>3.4</v>
      </c>
      <c r="Y9" s="15">
        <v>2.5</v>
      </c>
      <c r="Z9" s="15">
        <v>8.1999999999999993</v>
      </c>
      <c r="AA9" s="15">
        <v>13.8</v>
      </c>
      <c r="AB9" s="15"/>
      <c r="AC9" s="15">
        <v>1</v>
      </c>
      <c r="AD9" s="15">
        <v>0.8</v>
      </c>
      <c r="AE9" s="15">
        <v>-1.6</v>
      </c>
      <c r="AF9" s="15">
        <v>-2.5</v>
      </c>
      <c r="AG9" s="15">
        <v>3.9</v>
      </c>
      <c r="AH9" s="15">
        <v>-1</v>
      </c>
      <c r="AI9" s="15">
        <v>2.8</v>
      </c>
      <c r="AJ9" s="15">
        <v>-1.4</v>
      </c>
      <c r="AK9" s="15">
        <v>16.5</v>
      </c>
      <c r="AL9" s="15">
        <v>2</v>
      </c>
      <c r="AM9" s="15">
        <v>3.5</v>
      </c>
      <c r="AN9" s="15">
        <v>2.1</v>
      </c>
      <c r="AO9" s="15">
        <v>-1.4</v>
      </c>
      <c r="AP9" s="15">
        <v>-3.1</v>
      </c>
      <c r="AQ9" s="15">
        <v>6.8</v>
      </c>
      <c r="AR9" s="15">
        <v>2.8</v>
      </c>
      <c r="AS9" s="15">
        <v>10.4</v>
      </c>
      <c r="AT9" s="15">
        <v>-0.1</v>
      </c>
      <c r="AU9" s="15">
        <v>-0.7</v>
      </c>
      <c r="AV9" s="15">
        <v>9.6999999999999993</v>
      </c>
      <c r="AW9" s="15">
        <v>2.7</v>
      </c>
      <c r="AX9" s="15">
        <v>-0.4</v>
      </c>
      <c r="AY9" s="15">
        <v>-0.3</v>
      </c>
      <c r="AZ9" s="15">
        <v>3.3</v>
      </c>
      <c r="BA9" s="15">
        <v>-7.7</v>
      </c>
      <c r="BB9" s="15">
        <v>5.6</v>
      </c>
      <c r="BC9" s="15">
        <v>2.7</v>
      </c>
      <c r="BD9" s="15">
        <v>0</v>
      </c>
      <c r="BE9" s="15">
        <v>-7.2</v>
      </c>
      <c r="BF9" s="15">
        <v>0.2</v>
      </c>
      <c r="BG9" s="15">
        <v>0.4</v>
      </c>
      <c r="BH9" s="15">
        <v>0</v>
      </c>
      <c r="BI9" s="15">
        <v>-0.5</v>
      </c>
      <c r="BJ9" s="15">
        <v>-1</v>
      </c>
    </row>
    <row r="10" spans="1:62" ht="15" customHeight="1" x14ac:dyDescent="0.25">
      <c r="A10" s="12" t="s">
        <v>107</v>
      </c>
      <c r="B10" s="15">
        <v>18.100000000000001</v>
      </c>
      <c r="C10" s="15">
        <v>9</v>
      </c>
      <c r="D10" s="15">
        <v>8.1999999999999993</v>
      </c>
      <c r="E10" s="15">
        <v>9.8000000000000007</v>
      </c>
      <c r="F10" s="15">
        <v>2</v>
      </c>
      <c r="G10" s="15">
        <v>-1.4</v>
      </c>
      <c r="H10" s="15">
        <v>14</v>
      </c>
      <c r="I10" s="15">
        <v>1.5</v>
      </c>
      <c r="J10" s="15">
        <v>3.8</v>
      </c>
      <c r="K10" s="15">
        <v>5.8</v>
      </c>
      <c r="L10" s="15">
        <v>2.4</v>
      </c>
      <c r="M10" s="15">
        <v>10</v>
      </c>
      <c r="N10" s="15">
        <v>-2.8</v>
      </c>
      <c r="O10" s="15">
        <v>2.6</v>
      </c>
      <c r="P10" s="15">
        <v>21.7</v>
      </c>
      <c r="Q10" s="15">
        <v>13.6</v>
      </c>
      <c r="R10" s="15">
        <v>5.7</v>
      </c>
      <c r="S10" s="15">
        <v>5.2</v>
      </c>
      <c r="T10" s="15">
        <v>22.9</v>
      </c>
      <c r="U10" s="15">
        <v>9.1999999999999993</v>
      </c>
      <c r="V10" s="15">
        <v>8.1999999999999993</v>
      </c>
      <c r="W10" s="15">
        <v>12.2</v>
      </c>
      <c r="X10" s="15">
        <v>4.9000000000000004</v>
      </c>
      <c r="Y10" s="15">
        <v>10.8</v>
      </c>
      <c r="Z10" s="15">
        <v>20.5</v>
      </c>
      <c r="AA10" s="15">
        <v>19.7</v>
      </c>
      <c r="AB10" s="15"/>
      <c r="AC10" s="15">
        <v>4.5</v>
      </c>
      <c r="AD10" s="15">
        <v>16.7</v>
      </c>
      <c r="AE10" s="15">
        <v>12.1</v>
      </c>
      <c r="AF10" s="15">
        <v>14.8</v>
      </c>
      <c r="AG10" s="15">
        <v>25.8</v>
      </c>
      <c r="AH10" s="15">
        <v>3.5</v>
      </c>
      <c r="AI10" s="15">
        <v>-2.1</v>
      </c>
      <c r="AJ10" s="15">
        <v>8.6</v>
      </c>
      <c r="AK10" s="15">
        <v>15</v>
      </c>
      <c r="AL10" s="15">
        <v>10.1</v>
      </c>
      <c r="AM10" s="15">
        <v>14.1</v>
      </c>
      <c r="AN10" s="15">
        <v>7.4</v>
      </c>
      <c r="AO10" s="15">
        <v>4.5</v>
      </c>
      <c r="AP10" s="15">
        <v>-12.3</v>
      </c>
      <c r="AQ10" s="15">
        <v>13.4</v>
      </c>
      <c r="AR10" s="15">
        <v>1.3</v>
      </c>
      <c r="AS10" s="15">
        <v>0.9</v>
      </c>
      <c r="AT10" s="15">
        <v>0.2</v>
      </c>
      <c r="AU10" s="15">
        <v>2.9</v>
      </c>
      <c r="AV10" s="15">
        <v>5.5</v>
      </c>
      <c r="AW10" s="15">
        <v>4.2</v>
      </c>
      <c r="AX10" s="15">
        <v>7.4</v>
      </c>
      <c r="AY10" s="15">
        <v>4.7</v>
      </c>
      <c r="AZ10" s="15">
        <v>6.6</v>
      </c>
      <c r="BA10" s="15">
        <v>-1.7</v>
      </c>
      <c r="BB10" s="15">
        <v>8.6</v>
      </c>
      <c r="BC10" s="15">
        <v>6.2</v>
      </c>
      <c r="BD10" s="15">
        <v>-0.4</v>
      </c>
      <c r="BE10" s="15">
        <v>3</v>
      </c>
      <c r="BF10" s="15">
        <v>2.6</v>
      </c>
      <c r="BG10" s="15">
        <v>2.6</v>
      </c>
      <c r="BH10" s="15">
        <v>2.1</v>
      </c>
      <c r="BI10" s="15">
        <v>2.2000000000000002</v>
      </c>
      <c r="BJ10" s="15">
        <v>2.2000000000000002</v>
      </c>
    </row>
    <row r="11" spans="1:62" ht="15" customHeight="1" x14ac:dyDescent="0.25">
      <c r="A11" s="12"/>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row>
    <row r="12" spans="1:62" ht="15" customHeight="1" x14ac:dyDescent="0.25">
      <c r="A12" s="3" t="s">
        <v>146</v>
      </c>
      <c r="B12" s="15">
        <v>13.4</v>
      </c>
      <c r="C12" s="15">
        <v>5.6</v>
      </c>
      <c r="D12" s="15">
        <v>2.1</v>
      </c>
      <c r="E12" s="15">
        <v>11</v>
      </c>
      <c r="F12" s="15">
        <v>3.3</v>
      </c>
      <c r="G12" s="15">
        <v>-2.2000000000000002</v>
      </c>
      <c r="H12" s="15">
        <v>9</v>
      </c>
      <c r="I12" s="15">
        <v>4.5999999999999996</v>
      </c>
      <c r="J12" s="15">
        <v>5.0999999999999996</v>
      </c>
      <c r="K12" s="15">
        <v>7.6</v>
      </c>
      <c r="L12" s="15">
        <v>5.3</v>
      </c>
      <c r="M12" s="15">
        <v>1</v>
      </c>
      <c r="N12" s="15">
        <v>-0.2</v>
      </c>
      <c r="O12" s="15">
        <v>3</v>
      </c>
      <c r="P12" s="15">
        <v>6.3</v>
      </c>
      <c r="Q12" s="15">
        <v>8</v>
      </c>
      <c r="R12" s="15">
        <v>-1.3</v>
      </c>
      <c r="S12" s="15">
        <v>3.2</v>
      </c>
      <c r="T12" s="15">
        <v>7.4</v>
      </c>
      <c r="U12" s="15">
        <v>9.9</v>
      </c>
      <c r="V12" s="15">
        <v>5</v>
      </c>
      <c r="W12" s="15">
        <v>7.4</v>
      </c>
      <c r="X12" s="15">
        <v>2.9</v>
      </c>
      <c r="Y12" s="15">
        <v>1.1000000000000001</v>
      </c>
      <c r="Z12" s="15">
        <v>9.5</v>
      </c>
      <c r="AA12" s="15">
        <v>10.3</v>
      </c>
      <c r="AB12" s="15"/>
      <c r="AC12" s="15">
        <v>5.6</v>
      </c>
      <c r="AD12" s="15">
        <v>11.8</v>
      </c>
      <c r="AE12" s="15">
        <v>9.1999999999999993</v>
      </c>
      <c r="AF12" s="15">
        <v>10.7</v>
      </c>
      <c r="AG12" s="15">
        <v>11.9</v>
      </c>
      <c r="AH12" s="15">
        <v>2.8</v>
      </c>
      <c r="AI12" s="15">
        <v>0.1</v>
      </c>
      <c r="AJ12" s="15">
        <v>2.5</v>
      </c>
      <c r="AK12" s="15">
        <v>5.6</v>
      </c>
      <c r="AL12" s="15">
        <v>5.8</v>
      </c>
      <c r="AM12" s="15">
        <v>8.1999999999999993</v>
      </c>
      <c r="AN12" s="15">
        <v>8.6999999999999993</v>
      </c>
      <c r="AO12" s="15">
        <v>-0.6</v>
      </c>
      <c r="AP12" s="15">
        <v>-8.8000000000000007</v>
      </c>
      <c r="AQ12" s="15">
        <v>8.6999999999999993</v>
      </c>
      <c r="AR12" s="15">
        <v>4.9000000000000004</v>
      </c>
      <c r="AS12" s="15">
        <v>1.3</v>
      </c>
      <c r="AT12" s="15">
        <v>3.6</v>
      </c>
      <c r="AU12" s="15">
        <v>5</v>
      </c>
      <c r="AV12" s="15">
        <v>16.5</v>
      </c>
      <c r="AW12" s="15">
        <v>-2.9</v>
      </c>
      <c r="AX12" s="15">
        <v>8.5</v>
      </c>
      <c r="AY12" s="15">
        <v>6.2</v>
      </c>
      <c r="AZ12" s="15">
        <v>4.0999999999999996</v>
      </c>
      <c r="BA12" s="15">
        <v>-3.7</v>
      </c>
      <c r="BB12" s="15">
        <v>6.6</v>
      </c>
      <c r="BC12" s="15">
        <v>4.5999999999999996</v>
      </c>
      <c r="BD12" s="15">
        <v>-2.2000000000000002</v>
      </c>
      <c r="BE12" s="15">
        <v>1.1000000000000001</v>
      </c>
      <c r="BF12" s="15">
        <v>3.2</v>
      </c>
      <c r="BG12" s="15">
        <v>3.6</v>
      </c>
      <c r="BH12" s="15">
        <v>2.6</v>
      </c>
      <c r="BI12" s="15">
        <v>2</v>
      </c>
      <c r="BJ12" s="15">
        <v>2.5</v>
      </c>
    </row>
    <row r="13" spans="1:62" ht="15" customHeight="1" x14ac:dyDescent="0.25">
      <c r="A13" s="12"/>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row>
    <row r="14" spans="1:62" ht="15" customHeight="1" x14ac:dyDescent="0.25">
      <c r="A14" s="3"/>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row>
    <row r="15" spans="1:62" ht="15" customHeight="1" x14ac:dyDescent="0.25">
      <c r="A15" s="21" t="s">
        <v>93</v>
      </c>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row>
    <row r="16" spans="1:62" ht="15" customHeight="1" x14ac:dyDescent="0.25">
      <c r="A16" s="12" t="s">
        <v>92</v>
      </c>
      <c r="B16" s="15">
        <v>13.1</v>
      </c>
      <c r="C16" s="15">
        <v>9.1999999999999993</v>
      </c>
      <c r="D16" s="15">
        <v>9.6999999999999993</v>
      </c>
      <c r="E16" s="15">
        <v>12</v>
      </c>
      <c r="F16" s="15">
        <v>2.7</v>
      </c>
      <c r="G16" s="15">
        <v>-3.8</v>
      </c>
      <c r="H16" s="15">
        <v>9.6999999999999993</v>
      </c>
      <c r="I16" s="15">
        <v>-1</v>
      </c>
      <c r="J16" s="15">
        <v>2.5</v>
      </c>
      <c r="K16" s="15">
        <v>8.1999999999999993</v>
      </c>
      <c r="L16" s="15">
        <v>0.9</v>
      </c>
      <c r="M16" s="15">
        <v>2.8</v>
      </c>
      <c r="N16" s="15">
        <v>-1.8</v>
      </c>
      <c r="O16" s="15">
        <v>3.3</v>
      </c>
      <c r="P16" s="15">
        <v>7.9</v>
      </c>
      <c r="Q16" s="15">
        <v>3.9</v>
      </c>
      <c r="R16" s="15">
        <v>1.6</v>
      </c>
      <c r="S16" s="15">
        <v>4.9000000000000004</v>
      </c>
      <c r="T16" s="15">
        <v>8.3000000000000007</v>
      </c>
      <c r="U16" s="15">
        <v>8.6999999999999993</v>
      </c>
      <c r="V16" s="15">
        <v>5.9</v>
      </c>
      <c r="W16" s="15">
        <v>7</v>
      </c>
      <c r="X16" s="15">
        <v>3.6</v>
      </c>
      <c r="Y16" s="15">
        <v>4.2</v>
      </c>
      <c r="Z16" s="15">
        <v>8.6999999999999993</v>
      </c>
      <c r="AA16" s="15">
        <v>9.9</v>
      </c>
      <c r="AB16" s="15"/>
      <c r="AC16" s="15">
        <v>4.0999999999999996</v>
      </c>
      <c r="AD16" s="15">
        <v>9.6</v>
      </c>
      <c r="AE16" s="15">
        <v>6.6</v>
      </c>
      <c r="AF16" s="15">
        <v>9</v>
      </c>
      <c r="AG16" s="15">
        <v>12.1</v>
      </c>
      <c r="AH16" s="15">
        <v>1.5</v>
      </c>
      <c r="AI16" s="15">
        <v>0.5</v>
      </c>
      <c r="AJ16" s="15">
        <v>1.8</v>
      </c>
      <c r="AK16" s="15">
        <v>8.1999999999999993</v>
      </c>
      <c r="AL16" s="15">
        <v>5.7</v>
      </c>
      <c r="AM16" s="15">
        <v>7.2</v>
      </c>
      <c r="AN16" s="15">
        <v>5.4</v>
      </c>
      <c r="AO16" s="15">
        <v>1.7</v>
      </c>
      <c r="AP16" s="15">
        <v>-8.6999999999999993</v>
      </c>
      <c r="AQ16" s="15">
        <v>9.6999999999999993</v>
      </c>
      <c r="AR16" s="15">
        <v>5.7</v>
      </c>
      <c r="AS16" s="15">
        <v>3.7</v>
      </c>
      <c r="AT16" s="15">
        <v>3</v>
      </c>
      <c r="AU16" s="15">
        <v>5.0999999999999996</v>
      </c>
      <c r="AV16" s="15">
        <v>8.4</v>
      </c>
      <c r="AW16" s="15">
        <v>2</v>
      </c>
      <c r="AX16" s="15">
        <v>6.9</v>
      </c>
      <c r="AY16" s="15">
        <v>4.9000000000000004</v>
      </c>
      <c r="AZ16" s="15">
        <v>2.8</v>
      </c>
      <c r="BA16" s="15">
        <v>-3.8</v>
      </c>
      <c r="BB16" s="15">
        <v>6.9</v>
      </c>
      <c r="BC16" s="15">
        <v>4.4000000000000004</v>
      </c>
      <c r="BD16" s="15">
        <v>-0.5</v>
      </c>
      <c r="BE16" s="15">
        <v>0.1</v>
      </c>
      <c r="BF16" s="15">
        <v>2</v>
      </c>
      <c r="BG16" s="15">
        <v>1.8</v>
      </c>
      <c r="BH16" s="15">
        <v>1.7</v>
      </c>
      <c r="BI16" s="15">
        <v>1.7</v>
      </c>
      <c r="BJ16" s="15">
        <v>1.7</v>
      </c>
    </row>
    <row r="17" spans="1:62" ht="15" customHeight="1" x14ac:dyDescent="0.25">
      <c r="A17" s="3" t="s">
        <v>108</v>
      </c>
      <c r="B17" s="15">
        <v>10</v>
      </c>
      <c r="C17" s="15">
        <v>9</v>
      </c>
      <c r="D17" s="15">
        <v>7.5</v>
      </c>
      <c r="E17" s="15">
        <v>12.4</v>
      </c>
      <c r="F17" s="15">
        <v>4.2</v>
      </c>
      <c r="G17" s="15">
        <v>-5.2</v>
      </c>
      <c r="H17" s="15">
        <v>9.9</v>
      </c>
      <c r="I17" s="15">
        <v>-2.1</v>
      </c>
      <c r="J17" s="15">
        <v>4.5999999999999996</v>
      </c>
      <c r="K17" s="15">
        <v>7.9</v>
      </c>
      <c r="L17" s="15">
        <v>3.6</v>
      </c>
      <c r="M17" s="15">
        <v>7.6</v>
      </c>
      <c r="N17" s="15">
        <v>1.2</v>
      </c>
      <c r="O17" s="15">
        <v>1.3</v>
      </c>
      <c r="P17" s="15">
        <v>7.3</v>
      </c>
      <c r="Q17" s="15">
        <v>4</v>
      </c>
      <c r="R17" s="15">
        <v>-2.7</v>
      </c>
      <c r="S17" s="15">
        <v>5.2</v>
      </c>
      <c r="T17" s="15">
        <v>7.3</v>
      </c>
      <c r="U17" s="15">
        <v>7.5</v>
      </c>
      <c r="V17" s="15">
        <v>6.2</v>
      </c>
      <c r="W17" s="15">
        <v>5.6</v>
      </c>
      <c r="X17" s="15">
        <v>2.8</v>
      </c>
      <c r="Y17" s="15">
        <v>3.2</v>
      </c>
      <c r="Z17" s="15">
        <v>5.0999999999999996</v>
      </c>
      <c r="AA17" s="15">
        <v>6.2</v>
      </c>
      <c r="AB17" s="15"/>
      <c r="AC17" s="15">
        <v>3.9</v>
      </c>
      <c r="AD17" s="15">
        <v>8</v>
      </c>
      <c r="AE17" s="15">
        <v>5</v>
      </c>
      <c r="AF17" s="15">
        <v>7.5</v>
      </c>
      <c r="AG17" s="15">
        <v>6.5</v>
      </c>
      <c r="AH17" s="15">
        <v>0.4</v>
      </c>
      <c r="AI17" s="15">
        <v>1.6</v>
      </c>
      <c r="AJ17" s="15">
        <v>-0.9</v>
      </c>
      <c r="AK17" s="15">
        <v>3.2</v>
      </c>
      <c r="AL17" s="15">
        <v>4.2</v>
      </c>
      <c r="AM17" s="15">
        <v>3.9</v>
      </c>
      <c r="AN17" s="15">
        <v>5.0999999999999996</v>
      </c>
      <c r="AO17" s="15">
        <v>-0.7</v>
      </c>
      <c r="AP17" s="15">
        <v>-6.4</v>
      </c>
      <c r="AQ17" s="15">
        <v>6.6</v>
      </c>
      <c r="AR17" s="15">
        <v>8.9</v>
      </c>
      <c r="AS17" s="15">
        <v>3.9</v>
      </c>
      <c r="AT17" s="15">
        <v>4.2</v>
      </c>
      <c r="AU17" s="15">
        <v>8.3000000000000007</v>
      </c>
      <c r="AV17" s="15">
        <v>11</v>
      </c>
      <c r="AW17" s="15">
        <v>0.7</v>
      </c>
      <c r="AX17" s="15">
        <v>7.9</v>
      </c>
      <c r="AY17" s="15">
        <v>6</v>
      </c>
      <c r="AZ17" s="15">
        <v>1.9</v>
      </c>
      <c r="BA17" s="15">
        <v>-4.8</v>
      </c>
      <c r="BB17" s="15">
        <v>4.7</v>
      </c>
      <c r="BC17" s="15">
        <v>4.5</v>
      </c>
      <c r="BD17" s="15">
        <v>-1.2</v>
      </c>
      <c r="BE17" s="15">
        <v>-0.1</v>
      </c>
      <c r="BF17" s="15">
        <v>2.1</v>
      </c>
      <c r="BG17" s="15">
        <v>1.7</v>
      </c>
      <c r="BH17" s="15">
        <v>1.7</v>
      </c>
      <c r="BI17" s="15">
        <v>1.7</v>
      </c>
      <c r="BJ17" s="15">
        <v>1.7</v>
      </c>
    </row>
    <row r="18" spans="1:62" ht="15" customHeight="1" x14ac:dyDescent="0.25">
      <c r="A18" s="12" t="s">
        <v>106</v>
      </c>
      <c r="B18" s="15">
        <v>33.4</v>
      </c>
      <c r="C18" s="15">
        <v>9.1999999999999993</v>
      </c>
      <c r="D18" s="15">
        <v>21.1</v>
      </c>
      <c r="E18" s="15">
        <v>12.7</v>
      </c>
      <c r="F18" s="15">
        <v>-13.2</v>
      </c>
      <c r="G18" s="15">
        <v>-1.9</v>
      </c>
      <c r="H18" s="15">
        <v>5.5</v>
      </c>
      <c r="I18" s="15">
        <v>-2.7</v>
      </c>
      <c r="J18" s="15">
        <v>-10.5</v>
      </c>
      <c r="K18" s="15">
        <v>10.1</v>
      </c>
      <c r="L18" s="15">
        <v>-12.3</v>
      </c>
      <c r="M18" s="15">
        <v>-17.600000000000001</v>
      </c>
      <c r="N18" s="15">
        <v>-14.2</v>
      </c>
      <c r="O18" s="15">
        <v>10.1</v>
      </c>
      <c r="P18" s="15">
        <v>5.0999999999999996</v>
      </c>
      <c r="Q18" s="15">
        <v>-5.4</v>
      </c>
      <c r="R18" s="15">
        <v>19</v>
      </c>
      <c r="S18" s="15">
        <v>2.7</v>
      </c>
      <c r="T18" s="15">
        <v>-10.9</v>
      </c>
      <c r="U18" s="15">
        <v>9.1</v>
      </c>
      <c r="V18" s="15">
        <v>-9.1</v>
      </c>
      <c r="W18" s="15">
        <v>4.7</v>
      </c>
      <c r="X18" s="15">
        <v>6.7</v>
      </c>
      <c r="Y18" s="15">
        <v>-3.8</v>
      </c>
      <c r="Z18" s="15">
        <v>-1.2</v>
      </c>
      <c r="AA18" s="15">
        <v>12.4</v>
      </c>
      <c r="AB18" s="15"/>
      <c r="AC18" s="15">
        <v>3.8</v>
      </c>
      <c r="AD18" s="15">
        <v>-3.3</v>
      </c>
      <c r="AE18" s="15">
        <v>-2.4</v>
      </c>
      <c r="AF18" s="15">
        <v>-3.8</v>
      </c>
      <c r="AG18" s="15">
        <v>3.2</v>
      </c>
      <c r="AH18" s="15">
        <v>1</v>
      </c>
      <c r="AI18" s="15">
        <v>3.4</v>
      </c>
      <c r="AJ18" s="15">
        <v>-3.5</v>
      </c>
      <c r="AK18" s="15">
        <v>27.1</v>
      </c>
      <c r="AL18" s="15">
        <v>-0.6</v>
      </c>
      <c r="AM18" s="15">
        <v>4.7</v>
      </c>
      <c r="AN18" s="15">
        <v>1.4</v>
      </c>
      <c r="AO18" s="15">
        <v>5.7</v>
      </c>
      <c r="AP18" s="15">
        <v>-9.1</v>
      </c>
      <c r="AQ18" s="15">
        <v>15.5</v>
      </c>
      <c r="AR18" s="15">
        <v>4.5</v>
      </c>
      <c r="AS18" s="15">
        <v>10.4</v>
      </c>
      <c r="AT18" s="15">
        <v>4.4000000000000004</v>
      </c>
      <c r="AU18" s="15">
        <v>-2.6</v>
      </c>
      <c r="AV18" s="15">
        <v>4.5999999999999996</v>
      </c>
      <c r="AW18" s="15">
        <v>0</v>
      </c>
      <c r="AX18" s="15">
        <v>-3.6</v>
      </c>
      <c r="AY18" s="15">
        <v>-4.0999999999999996</v>
      </c>
      <c r="AZ18" s="15">
        <v>-0.1</v>
      </c>
      <c r="BA18" s="15">
        <v>-4.3</v>
      </c>
      <c r="BB18" s="15">
        <v>7.7</v>
      </c>
      <c r="BC18" s="15">
        <v>-0.7</v>
      </c>
      <c r="BD18" s="15">
        <v>1.8</v>
      </c>
      <c r="BE18" s="15">
        <v>-7.8</v>
      </c>
      <c r="BF18" s="15">
        <v>0</v>
      </c>
      <c r="BG18" s="15">
        <v>0.1</v>
      </c>
      <c r="BH18" s="15">
        <v>0</v>
      </c>
      <c r="BI18" s="15">
        <v>-0.5</v>
      </c>
      <c r="BJ18" s="15">
        <v>-1</v>
      </c>
    </row>
    <row r="19" spans="1:62" ht="15" customHeight="1" x14ac:dyDescent="0.25">
      <c r="A19" s="12" t="s">
        <v>107</v>
      </c>
      <c r="B19" s="15">
        <v>20</v>
      </c>
      <c r="C19" s="15">
        <v>10.199999999999999</v>
      </c>
      <c r="D19" s="15">
        <v>13.5</v>
      </c>
      <c r="E19" s="15">
        <v>9.1999999999999993</v>
      </c>
      <c r="F19" s="15">
        <v>8.6</v>
      </c>
      <c r="G19" s="15">
        <v>0.7</v>
      </c>
      <c r="H19" s="15">
        <v>13.1</v>
      </c>
      <c r="I19" s="15">
        <v>5.8</v>
      </c>
      <c r="J19" s="15">
        <v>7.8</v>
      </c>
      <c r="K19" s="15">
        <v>7.7</v>
      </c>
      <c r="L19" s="15">
        <v>4</v>
      </c>
      <c r="M19" s="15">
        <v>7</v>
      </c>
      <c r="N19" s="15">
        <v>-0.8</v>
      </c>
      <c r="O19" s="15">
        <v>5</v>
      </c>
      <c r="P19" s="15">
        <v>13.2</v>
      </c>
      <c r="Q19" s="15">
        <v>13.2</v>
      </c>
      <c r="R19" s="15">
        <v>2.6</v>
      </c>
      <c r="S19" s="15">
        <v>4.9000000000000004</v>
      </c>
      <c r="T19" s="15">
        <v>21</v>
      </c>
      <c r="U19" s="15">
        <v>12.5</v>
      </c>
      <c r="V19" s="15">
        <v>9.9</v>
      </c>
      <c r="W19" s="15">
        <v>12</v>
      </c>
      <c r="X19" s="15">
        <v>5.2</v>
      </c>
      <c r="Y19" s="15">
        <v>9.8000000000000007</v>
      </c>
      <c r="Z19" s="15">
        <v>21.8</v>
      </c>
      <c r="AA19" s="15">
        <v>19</v>
      </c>
      <c r="AB19" s="15"/>
      <c r="AC19" s="15">
        <v>4.5</v>
      </c>
      <c r="AD19" s="15">
        <v>16.7</v>
      </c>
      <c r="AE19" s="15">
        <v>12.2</v>
      </c>
      <c r="AF19" s="15">
        <v>14.8</v>
      </c>
      <c r="AG19" s="15">
        <v>25.8</v>
      </c>
      <c r="AH19" s="15">
        <v>3.5</v>
      </c>
      <c r="AI19" s="15">
        <v>-2.2000000000000002</v>
      </c>
      <c r="AJ19" s="15">
        <v>8.6999999999999993</v>
      </c>
      <c r="AK19" s="15">
        <v>14.6</v>
      </c>
      <c r="AL19" s="15">
        <v>10</v>
      </c>
      <c r="AM19" s="15">
        <v>14.1</v>
      </c>
      <c r="AN19" s="15">
        <v>7.4</v>
      </c>
      <c r="AO19" s="15">
        <v>4.5</v>
      </c>
      <c r="AP19" s="15">
        <v>-12.3</v>
      </c>
      <c r="AQ19" s="15">
        <v>13.3</v>
      </c>
      <c r="AR19" s="15">
        <v>0.8</v>
      </c>
      <c r="AS19" s="15">
        <v>0.4</v>
      </c>
      <c r="AT19" s="15">
        <v>0.1</v>
      </c>
      <c r="AU19" s="15">
        <v>3.2</v>
      </c>
      <c r="AV19" s="15">
        <v>4.8</v>
      </c>
      <c r="AW19" s="15">
        <v>5.3</v>
      </c>
      <c r="AX19" s="15">
        <v>7.7</v>
      </c>
      <c r="AY19" s="15">
        <v>5.2</v>
      </c>
      <c r="AZ19" s="15">
        <v>5.4</v>
      </c>
      <c r="BA19" s="15">
        <v>-1.8</v>
      </c>
      <c r="BB19" s="15">
        <v>11</v>
      </c>
      <c r="BC19" s="15">
        <v>5.6</v>
      </c>
      <c r="BD19" s="15">
        <v>-0.4</v>
      </c>
      <c r="BE19" s="15">
        <v>3.3</v>
      </c>
      <c r="BF19" s="15">
        <v>2.5</v>
      </c>
      <c r="BG19" s="15">
        <v>2.5</v>
      </c>
      <c r="BH19" s="15">
        <v>2.1</v>
      </c>
      <c r="BI19" s="15">
        <v>2.2000000000000002</v>
      </c>
      <c r="BJ19" s="15">
        <v>2.2000000000000002</v>
      </c>
    </row>
    <row r="20" spans="1:62" ht="15" customHeight="1" x14ac:dyDescent="0.25">
      <c r="A20" s="12"/>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row>
    <row r="21" spans="1:62" ht="15" customHeight="1" x14ac:dyDescent="0.25">
      <c r="A21" s="12" t="s">
        <v>97</v>
      </c>
      <c r="B21" s="15">
        <v>11.4</v>
      </c>
      <c r="C21" s="15">
        <v>9.1999999999999993</v>
      </c>
      <c r="D21" s="15">
        <v>8.4</v>
      </c>
      <c r="E21" s="15">
        <v>11.9</v>
      </c>
      <c r="F21" s="15">
        <v>4.9000000000000004</v>
      </c>
      <c r="G21" s="15">
        <v>-4.2</v>
      </c>
      <c r="H21" s="15">
        <v>10.5</v>
      </c>
      <c r="I21" s="15">
        <v>-0.7</v>
      </c>
      <c r="J21" s="15">
        <v>5.2</v>
      </c>
      <c r="K21" s="15">
        <v>7.9</v>
      </c>
      <c r="L21" s="15">
        <v>3.6</v>
      </c>
      <c r="M21" s="15">
        <v>7.5</v>
      </c>
      <c r="N21" s="15">
        <v>0.9</v>
      </c>
      <c r="O21" s="15">
        <v>2</v>
      </c>
      <c r="P21" s="15">
        <v>8.4</v>
      </c>
      <c r="Q21" s="15">
        <v>5.8</v>
      </c>
      <c r="R21" s="15">
        <v>-1.6</v>
      </c>
      <c r="S21" s="15">
        <v>5.0999999999999996</v>
      </c>
      <c r="T21" s="15">
        <v>10.199999999999999</v>
      </c>
      <c r="U21" s="15">
        <v>8.6999999999999993</v>
      </c>
      <c r="V21" s="15">
        <v>7.1</v>
      </c>
      <c r="W21" s="15">
        <v>7.1</v>
      </c>
      <c r="X21" s="15">
        <v>3.4</v>
      </c>
      <c r="Y21" s="15">
        <v>4.8</v>
      </c>
      <c r="Z21" s="15">
        <v>9.3000000000000007</v>
      </c>
      <c r="AA21" s="15">
        <v>9.6999999999999993</v>
      </c>
      <c r="AB21" s="15"/>
      <c r="AC21" s="15">
        <v>4.0999999999999996</v>
      </c>
      <c r="AD21" s="15">
        <v>10.5</v>
      </c>
      <c r="AE21" s="15">
        <v>7.2</v>
      </c>
      <c r="AF21" s="15">
        <v>9.6999999999999993</v>
      </c>
      <c r="AG21" s="15">
        <v>12.6</v>
      </c>
      <c r="AH21" s="15">
        <v>1.5</v>
      </c>
      <c r="AI21" s="15">
        <v>0.3</v>
      </c>
      <c r="AJ21" s="15">
        <v>2.2000000000000002</v>
      </c>
      <c r="AK21" s="15">
        <v>6.9</v>
      </c>
      <c r="AL21" s="15">
        <v>6.2</v>
      </c>
      <c r="AM21" s="15">
        <v>7.5</v>
      </c>
      <c r="AN21" s="15">
        <v>5.9</v>
      </c>
      <c r="AO21" s="15">
        <v>1.2</v>
      </c>
      <c r="AP21" s="15">
        <v>-8.6</v>
      </c>
      <c r="AQ21" s="15">
        <v>9</v>
      </c>
      <c r="AR21" s="15">
        <v>5.8</v>
      </c>
      <c r="AS21" s="15">
        <v>2.6</v>
      </c>
      <c r="AT21" s="15">
        <v>2.8</v>
      </c>
      <c r="AU21" s="15">
        <v>6.5</v>
      </c>
      <c r="AV21" s="15">
        <v>8.9</v>
      </c>
      <c r="AW21" s="15">
        <v>2.2000000000000002</v>
      </c>
      <c r="AX21" s="15">
        <v>7.8</v>
      </c>
      <c r="AY21" s="15">
        <v>5.7</v>
      </c>
      <c r="AZ21" s="15">
        <v>3</v>
      </c>
      <c r="BA21" s="15">
        <v>-3.8</v>
      </c>
      <c r="BB21" s="15">
        <v>6.8</v>
      </c>
      <c r="BC21" s="15">
        <v>4.9000000000000004</v>
      </c>
      <c r="BD21" s="15">
        <v>-0.9</v>
      </c>
      <c r="BE21" s="15">
        <v>1.1000000000000001</v>
      </c>
      <c r="BF21" s="15">
        <v>2.2000000000000002</v>
      </c>
      <c r="BG21" s="15">
        <v>2</v>
      </c>
      <c r="BH21" s="15">
        <v>1.9</v>
      </c>
      <c r="BI21" s="15">
        <v>1.9</v>
      </c>
      <c r="BJ21" s="15">
        <v>1.9</v>
      </c>
    </row>
    <row r="22" spans="1:62" ht="15" customHeight="1" x14ac:dyDescent="0.25">
      <c r="A22" s="12"/>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row>
    <row r="23" spans="1:62" ht="15" customHeight="1" x14ac:dyDescent="0.25">
      <c r="A23" s="12" t="s">
        <v>2</v>
      </c>
      <c r="B23" s="15">
        <v>10.4</v>
      </c>
      <c r="C23" s="15">
        <v>4.7</v>
      </c>
      <c r="D23" s="15">
        <v>7.9</v>
      </c>
      <c r="E23" s="15">
        <v>10.199999999999999</v>
      </c>
      <c r="F23" s="15">
        <v>3.8</v>
      </c>
      <c r="G23" s="15">
        <v>-4.2</v>
      </c>
      <c r="H23" s="15">
        <v>9.3000000000000007</v>
      </c>
      <c r="I23" s="15">
        <v>3.6</v>
      </c>
      <c r="J23" s="15">
        <v>4</v>
      </c>
      <c r="K23" s="15">
        <v>8</v>
      </c>
      <c r="L23" s="15">
        <v>0.7</v>
      </c>
      <c r="M23" s="15">
        <v>0.8</v>
      </c>
      <c r="N23" s="15">
        <v>1.8</v>
      </c>
      <c r="O23" s="15">
        <v>2.2000000000000002</v>
      </c>
      <c r="P23" s="15">
        <v>6.8</v>
      </c>
      <c r="Q23" s="15">
        <v>2.2999999999999998</v>
      </c>
      <c r="R23" s="15">
        <v>4.2</v>
      </c>
      <c r="S23" s="15">
        <v>6.7</v>
      </c>
      <c r="T23" s="15">
        <v>7.8</v>
      </c>
      <c r="U23" s="15">
        <v>8.9</v>
      </c>
      <c r="V23" s="15">
        <v>6.2</v>
      </c>
      <c r="W23" s="15">
        <v>3.6</v>
      </c>
      <c r="X23" s="15">
        <v>4</v>
      </c>
      <c r="Y23" s="15">
        <v>-1.4</v>
      </c>
      <c r="Z23" s="15">
        <v>8</v>
      </c>
      <c r="AA23" s="15">
        <v>8.6</v>
      </c>
      <c r="AB23" s="15"/>
      <c r="AC23" s="15">
        <v>5.3</v>
      </c>
      <c r="AD23" s="15">
        <v>8.8000000000000007</v>
      </c>
      <c r="AE23" s="15">
        <v>7.9</v>
      </c>
      <c r="AF23" s="15">
        <v>5.7</v>
      </c>
      <c r="AG23" s="15">
        <v>12</v>
      </c>
      <c r="AH23" s="15">
        <v>0.7</v>
      </c>
      <c r="AI23" s="15">
        <v>1.6</v>
      </c>
      <c r="AJ23" s="15">
        <v>4</v>
      </c>
      <c r="AK23" s="15">
        <v>8</v>
      </c>
      <c r="AL23" s="15">
        <v>6.9</v>
      </c>
      <c r="AM23" s="15">
        <v>8.6999999999999993</v>
      </c>
      <c r="AN23" s="15">
        <v>7.4</v>
      </c>
      <c r="AO23" s="15">
        <v>1.6</v>
      </c>
      <c r="AP23" s="15">
        <v>-10.4</v>
      </c>
      <c r="AQ23" s="15">
        <v>9.9</v>
      </c>
      <c r="AR23" s="15">
        <v>5.8</v>
      </c>
      <c r="AS23" s="15">
        <v>1</v>
      </c>
      <c r="AT23" s="15">
        <v>2.5</v>
      </c>
      <c r="AU23" s="15">
        <v>5</v>
      </c>
      <c r="AV23" s="15">
        <v>4.3</v>
      </c>
      <c r="AW23" s="15">
        <v>3.9</v>
      </c>
      <c r="AX23" s="15">
        <v>5.3</v>
      </c>
      <c r="AY23" s="15">
        <v>3.6</v>
      </c>
      <c r="AZ23" s="15">
        <v>4.4000000000000004</v>
      </c>
      <c r="BA23" s="15">
        <v>-8.4</v>
      </c>
      <c r="BB23" s="15">
        <v>8.6</v>
      </c>
      <c r="BC23" s="15">
        <v>8</v>
      </c>
      <c r="BD23" s="15">
        <v>-0.6</v>
      </c>
      <c r="BE23" s="15">
        <v>0.6</v>
      </c>
      <c r="BF23" s="15">
        <v>2.4</v>
      </c>
      <c r="BG23" s="15">
        <v>2.4</v>
      </c>
      <c r="BH23" s="15">
        <v>2.2000000000000002</v>
      </c>
      <c r="BI23" s="15">
        <v>2.2000000000000002</v>
      </c>
      <c r="BJ23" s="15">
        <v>2.2000000000000002</v>
      </c>
    </row>
    <row r="24" spans="1:62" ht="15" customHeight="1" x14ac:dyDescent="0.25">
      <c r="A24" s="12" t="s">
        <v>94</v>
      </c>
      <c r="B24" s="15">
        <v>2.7</v>
      </c>
      <c r="C24" s="15">
        <v>4.5</v>
      </c>
      <c r="D24" s="15">
        <v>1.9</v>
      </c>
      <c r="E24" s="15">
        <v>1.8</v>
      </c>
      <c r="F24" s="15">
        <v>-1</v>
      </c>
      <c r="G24" s="15">
        <v>0.4</v>
      </c>
      <c r="H24" s="15">
        <v>0.4</v>
      </c>
      <c r="I24" s="15">
        <v>-4.7</v>
      </c>
      <c r="J24" s="15">
        <v>-1.5</v>
      </c>
      <c r="K24" s="15">
        <v>0.2</v>
      </c>
      <c r="L24" s="15">
        <v>0.2</v>
      </c>
      <c r="M24" s="15">
        <v>2</v>
      </c>
      <c r="N24" s="15">
        <v>-3.6</v>
      </c>
      <c r="O24" s="15">
        <v>1.1000000000000001</v>
      </c>
      <c r="P24" s="15">
        <v>1.1000000000000001</v>
      </c>
      <c r="Q24" s="15">
        <v>1.7</v>
      </c>
      <c r="R24" s="15">
        <v>-2.6</v>
      </c>
      <c r="S24" s="15">
        <v>-1.8</v>
      </c>
      <c r="T24" s="15">
        <v>0.5</v>
      </c>
      <c r="U24" s="15">
        <v>-0.2</v>
      </c>
      <c r="V24" s="15">
        <v>-0.4</v>
      </c>
      <c r="W24" s="15">
        <v>3.3</v>
      </c>
      <c r="X24" s="15">
        <v>-0.4</v>
      </c>
      <c r="Y24" s="15">
        <v>5.6</v>
      </c>
      <c r="Z24" s="15">
        <v>0.7</v>
      </c>
      <c r="AA24" s="15">
        <v>1.2</v>
      </c>
      <c r="AB24" s="15"/>
      <c r="AC24" s="15">
        <v>-1.2</v>
      </c>
      <c r="AD24" s="15">
        <v>0.8</v>
      </c>
      <c r="AE24" s="15">
        <v>-1.3</v>
      </c>
      <c r="AF24" s="15">
        <v>3.3</v>
      </c>
      <c r="AG24" s="15">
        <v>0.1</v>
      </c>
      <c r="AH24" s="15">
        <v>0.7</v>
      </c>
      <c r="AI24" s="15">
        <v>-1.1000000000000001</v>
      </c>
      <c r="AJ24" s="15">
        <v>-2.2000000000000002</v>
      </c>
      <c r="AK24" s="15">
        <v>0.2</v>
      </c>
      <c r="AL24" s="15">
        <v>-1.2</v>
      </c>
      <c r="AM24" s="15">
        <v>-1.5</v>
      </c>
      <c r="AN24" s="15">
        <v>-2</v>
      </c>
      <c r="AO24" s="15">
        <v>0.1</v>
      </c>
      <c r="AP24" s="15">
        <v>1.7</v>
      </c>
      <c r="AQ24" s="15">
        <v>-0.2</v>
      </c>
      <c r="AR24" s="15">
        <v>-0.1</v>
      </c>
      <c r="AS24" s="15">
        <v>2.7</v>
      </c>
      <c r="AT24" s="15">
        <v>0.5</v>
      </c>
      <c r="AU24" s="15">
        <v>0.1</v>
      </c>
      <c r="AV24" s="15">
        <v>4.0999999999999996</v>
      </c>
      <c r="AW24" s="15">
        <v>-2</v>
      </c>
      <c r="AX24" s="15">
        <v>1.7</v>
      </c>
      <c r="AY24" s="15">
        <v>1.3</v>
      </c>
      <c r="AZ24" s="15">
        <v>-1.6</v>
      </c>
      <c r="BA24" s="15">
        <v>4.5999999999999996</v>
      </c>
      <c r="BB24" s="15">
        <v>-1.7</v>
      </c>
      <c r="BC24" s="15">
        <v>-3.6</v>
      </c>
      <c r="BD24" s="15">
        <v>0.1</v>
      </c>
      <c r="BE24" s="15">
        <v>-0.5</v>
      </c>
      <c r="BF24" s="15">
        <v>-0.4</v>
      </c>
      <c r="BG24" s="15">
        <v>-0.6</v>
      </c>
      <c r="BH24" s="15">
        <v>-0.5</v>
      </c>
      <c r="BI24" s="15">
        <v>-0.5</v>
      </c>
      <c r="BJ24" s="15">
        <v>-0.5</v>
      </c>
    </row>
    <row r="25" spans="1:62" ht="15" customHeight="1" x14ac:dyDescent="0.25">
      <c r="A25" s="12" t="s">
        <v>95</v>
      </c>
      <c r="B25" s="15">
        <v>-0.4</v>
      </c>
      <c r="C25" s="15">
        <v>4.4000000000000004</v>
      </c>
      <c r="D25" s="15">
        <v>-0.4</v>
      </c>
      <c r="E25" s="15">
        <v>2.2000000000000002</v>
      </c>
      <c r="F25" s="15">
        <v>0.4</v>
      </c>
      <c r="G25" s="15">
        <v>-1</v>
      </c>
      <c r="H25" s="15">
        <v>0.7</v>
      </c>
      <c r="I25" s="15">
        <v>-5.7</v>
      </c>
      <c r="J25" s="15">
        <v>0.7</v>
      </c>
      <c r="K25" s="15">
        <v>-0.1</v>
      </c>
      <c r="L25" s="15">
        <v>2.9</v>
      </c>
      <c r="M25" s="15">
        <v>6.8</v>
      </c>
      <c r="N25" s="15">
        <v>-0.5</v>
      </c>
      <c r="O25" s="15">
        <v>-0.9</v>
      </c>
      <c r="P25" s="15">
        <v>0.5</v>
      </c>
      <c r="Q25" s="15">
        <v>1.7</v>
      </c>
      <c r="R25" s="15">
        <v>-6.9</v>
      </c>
      <c r="S25" s="15">
        <v>-1.5</v>
      </c>
      <c r="T25" s="15">
        <v>-0.5</v>
      </c>
      <c r="U25" s="15">
        <v>-1.4</v>
      </c>
      <c r="V25" s="15">
        <v>0</v>
      </c>
      <c r="W25" s="15">
        <v>2</v>
      </c>
      <c r="X25" s="15">
        <v>-1.3</v>
      </c>
      <c r="Y25" s="15">
        <v>4.5999999999999996</v>
      </c>
      <c r="Z25" s="15">
        <v>-2.9</v>
      </c>
      <c r="AA25" s="15">
        <v>-2.5</v>
      </c>
      <c r="AB25" s="15"/>
      <c r="AC25" s="15">
        <v>-1.4</v>
      </c>
      <c r="AD25" s="15">
        <v>-0.8</v>
      </c>
      <c r="AE25" s="15">
        <v>-2.9</v>
      </c>
      <c r="AF25" s="15">
        <v>1.7</v>
      </c>
      <c r="AG25" s="15">
        <v>-5.5</v>
      </c>
      <c r="AH25" s="15">
        <v>-0.3</v>
      </c>
      <c r="AI25" s="15">
        <v>0</v>
      </c>
      <c r="AJ25" s="15">
        <v>-4.9000000000000004</v>
      </c>
      <c r="AK25" s="15">
        <v>-4.8</v>
      </c>
      <c r="AL25" s="15">
        <v>-2.7</v>
      </c>
      <c r="AM25" s="15">
        <v>-4.8</v>
      </c>
      <c r="AN25" s="15">
        <v>-2.2999999999999998</v>
      </c>
      <c r="AO25" s="15">
        <v>-2.2999999999999998</v>
      </c>
      <c r="AP25" s="15">
        <v>4</v>
      </c>
      <c r="AQ25" s="15">
        <v>-3.3</v>
      </c>
      <c r="AR25" s="15">
        <v>3.1</v>
      </c>
      <c r="AS25" s="15">
        <v>2.9</v>
      </c>
      <c r="AT25" s="15">
        <v>1.8</v>
      </c>
      <c r="AU25" s="15">
        <v>3.3</v>
      </c>
      <c r="AV25" s="15">
        <v>6.7</v>
      </c>
      <c r="AW25" s="15">
        <v>-3.3</v>
      </c>
      <c r="AX25" s="15">
        <v>2.6</v>
      </c>
      <c r="AY25" s="15">
        <v>2.2999999999999998</v>
      </c>
      <c r="AZ25" s="15">
        <v>-2.5</v>
      </c>
      <c r="BA25" s="15">
        <v>3.6</v>
      </c>
      <c r="BB25" s="15">
        <v>-3.9</v>
      </c>
      <c r="BC25" s="15">
        <v>-3.5</v>
      </c>
      <c r="BD25" s="15">
        <v>-0.6</v>
      </c>
      <c r="BE25" s="15">
        <v>-0.7</v>
      </c>
      <c r="BF25" s="15">
        <v>-0.4</v>
      </c>
      <c r="BG25" s="15">
        <v>-0.7</v>
      </c>
      <c r="BH25" s="15">
        <v>-0.5</v>
      </c>
      <c r="BI25" s="15">
        <v>-0.5</v>
      </c>
      <c r="BJ25" s="15">
        <v>-0.5</v>
      </c>
    </row>
    <row r="26" spans="1:62" ht="15" customHeight="1" x14ac:dyDescent="0.25">
      <c r="A26" s="12"/>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row>
    <row r="27" spans="1:62" ht="15" customHeight="1" x14ac:dyDescent="0.25">
      <c r="A27" s="21" t="s">
        <v>77</v>
      </c>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row>
    <row r="28" spans="1:62" ht="15" customHeight="1" x14ac:dyDescent="0.25">
      <c r="A28" s="3" t="s">
        <v>96</v>
      </c>
      <c r="B28" s="15">
        <v>7.5</v>
      </c>
      <c r="C28" s="15">
        <v>5.8</v>
      </c>
      <c r="D28" s="15">
        <v>1.9</v>
      </c>
      <c r="E28" s="15">
        <v>9.5</v>
      </c>
      <c r="F28" s="15">
        <v>34</v>
      </c>
      <c r="G28" s="15">
        <v>6.2</v>
      </c>
      <c r="H28" s="15">
        <v>6.9</v>
      </c>
      <c r="I28" s="15">
        <v>4.9000000000000004</v>
      </c>
      <c r="J28" s="15">
        <v>1.8</v>
      </c>
      <c r="K28" s="15">
        <v>8.1999999999999993</v>
      </c>
      <c r="L28" s="15">
        <v>11.9</v>
      </c>
      <c r="M28" s="15">
        <v>9.3000000000000007</v>
      </c>
      <c r="N28" s="15">
        <v>3.5</v>
      </c>
      <c r="O28" s="15">
        <v>1.1000000000000001</v>
      </c>
      <c r="P28" s="15">
        <v>3.4</v>
      </c>
      <c r="Q28" s="15">
        <v>3.5</v>
      </c>
      <c r="R28" s="15">
        <v>-15.9</v>
      </c>
      <c r="S28" s="15">
        <v>-2.5</v>
      </c>
      <c r="T28" s="15">
        <v>-0.5</v>
      </c>
      <c r="U28" s="15">
        <v>4.3</v>
      </c>
      <c r="V28" s="15">
        <v>-1.1000000000000001</v>
      </c>
      <c r="W28" s="15">
        <v>-0.2</v>
      </c>
      <c r="X28" s="15">
        <v>-1.6</v>
      </c>
      <c r="Y28" s="15">
        <v>-2.7</v>
      </c>
      <c r="Z28" s="15">
        <v>0</v>
      </c>
      <c r="AA28" s="15">
        <v>0.2</v>
      </c>
      <c r="AB28" s="15"/>
      <c r="AC28" s="15">
        <v>0.7</v>
      </c>
      <c r="AD28" s="15">
        <v>1.6</v>
      </c>
      <c r="AE28" s="15">
        <v>-2.9</v>
      </c>
      <c r="AF28" s="15">
        <v>-0.8</v>
      </c>
      <c r="AG28" s="15">
        <v>5.9</v>
      </c>
      <c r="AH28" s="15">
        <v>-1.3</v>
      </c>
      <c r="AI28" s="15">
        <v>-2.6</v>
      </c>
      <c r="AJ28" s="15">
        <v>-0.9</v>
      </c>
      <c r="AK28" s="15">
        <v>1.3</v>
      </c>
      <c r="AL28" s="15">
        <v>2.9</v>
      </c>
      <c r="AM28" s="15">
        <v>2.8</v>
      </c>
      <c r="AN28" s="15">
        <v>1.8</v>
      </c>
      <c r="AO28" s="15">
        <v>4.4000000000000004</v>
      </c>
      <c r="AP28" s="15">
        <v>-7.2</v>
      </c>
      <c r="AQ28" s="15">
        <v>6.9</v>
      </c>
      <c r="AR28" s="15">
        <v>6.8</v>
      </c>
      <c r="AS28" s="15">
        <v>2.2999999999999998</v>
      </c>
      <c r="AT28" s="15">
        <v>-1.1000000000000001</v>
      </c>
      <c r="AU28" s="15">
        <v>-1.8</v>
      </c>
      <c r="AV28" s="15">
        <v>-3.1</v>
      </c>
      <c r="AW28" s="15">
        <v>-3.3</v>
      </c>
      <c r="AX28" s="15">
        <v>3</v>
      </c>
      <c r="AY28" s="15">
        <v>2.1</v>
      </c>
      <c r="AZ28" s="15">
        <v>-0.2</v>
      </c>
      <c r="BA28" s="15">
        <v>-3.3</v>
      </c>
      <c r="BB28" s="15">
        <v>10.7</v>
      </c>
      <c r="BC28" s="15">
        <v>22.1</v>
      </c>
      <c r="BD28" s="15">
        <v>-3.4</v>
      </c>
      <c r="BE28" s="15">
        <v>-1.4</v>
      </c>
      <c r="BF28" s="15">
        <v>1.7</v>
      </c>
      <c r="BG28" s="15">
        <v>0.8</v>
      </c>
      <c r="BH28" s="15">
        <v>0.8</v>
      </c>
      <c r="BI28" s="15">
        <v>1</v>
      </c>
      <c r="BJ28" s="15">
        <v>1.3</v>
      </c>
    </row>
    <row r="29" spans="1:62" ht="15" customHeight="1" x14ac:dyDescent="0.25">
      <c r="A29" s="3" t="s">
        <v>109</v>
      </c>
      <c r="B29" s="15">
        <v>7.1</v>
      </c>
      <c r="C29" s="15">
        <v>3.9</v>
      </c>
      <c r="D29" s="15">
        <v>2.4</v>
      </c>
      <c r="E29" s="15">
        <v>6.9</v>
      </c>
      <c r="F29" s="15">
        <v>20.9</v>
      </c>
      <c r="G29" s="15">
        <v>6.2</v>
      </c>
      <c r="H29" s="15">
        <v>5.8</v>
      </c>
      <c r="I29" s="15">
        <v>4.3</v>
      </c>
      <c r="J29" s="15">
        <v>1.5</v>
      </c>
      <c r="K29" s="15">
        <v>6.3</v>
      </c>
      <c r="L29" s="15">
        <v>7.3</v>
      </c>
      <c r="M29" s="15">
        <v>6</v>
      </c>
      <c r="N29" s="15">
        <v>3.8</v>
      </c>
      <c r="O29" s="15">
        <v>1.2</v>
      </c>
      <c r="P29" s="15">
        <v>2.7</v>
      </c>
      <c r="Q29" s="15">
        <v>3.3</v>
      </c>
      <c r="R29" s="15">
        <v>-6</v>
      </c>
      <c r="S29" s="15">
        <v>-2</v>
      </c>
      <c r="T29" s="15">
        <v>1.8</v>
      </c>
      <c r="U29" s="15">
        <v>2.9</v>
      </c>
      <c r="V29" s="15">
        <v>-1.4</v>
      </c>
      <c r="W29" s="15">
        <v>0.9</v>
      </c>
      <c r="X29" s="15">
        <v>-0.2</v>
      </c>
      <c r="Y29" s="15">
        <v>-1</v>
      </c>
      <c r="Z29" s="15">
        <v>1.3</v>
      </c>
      <c r="AA29" s="15">
        <v>0.7</v>
      </c>
      <c r="AB29" s="15"/>
      <c r="AC29" s="15">
        <v>-0.9</v>
      </c>
      <c r="AD29" s="15">
        <v>1.1000000000000001</v>
      </c>
      <c r="AE29" s="15">
        <v>-0.2</v>
      </c>
      <c r="AF29" s="15">
        <v>-0.9</v>
      </c>
      <c r="AG29" s="15">
        <v>3.8</v>
      </c>
      <c r="AH29" s="15">
        <v>-0.2</v>
      </c>
      <c r="AI29" s="15">
        <v>-0.5</v>
      </c>
      <c r="AJ29" s="15">
        <v>0.5</v>
      </c>
      <c r="AK29" s="15">
        <v>0.3</v>
      </c>
      <c r="AL29" s="15">
        <v>0.1</v>
      </c>
      <c r="AM29" s="15">
        <v>1.5</v>
      </c>
      <c r="AN29" s="15">
        <v>1.9</v>
      </c>
      <c r="AO29" s="15">
        <v>1.7</v>
      </c>
      <c r="AP29" s="15">
        <v>-1.7</v>
      </c>
      <c r="AQ29" s="15">
        <v>3.9</v>
      </c>
      <c r="AR29" s="15">
        <v>3.8</v>
      </c>
      <c r="AS29" s="15">
        <v>0.3</v>
      </c>
      <c r="AT29" s="15">
        <v>0.3</v>
      </c>
      <c r="AU29" s="15">
        <v>-0.4</v>
      </c>
      <c r="AV29" s="15">
        <v>1.6</v>
      </c>
      <c r="AW29" s="15">
        <v>-0.7</v>
      </c>
      <c r="AX29" s="15">
        <v>1.1000000000000001</v>
      </c>
      <c r="AY29" s="15">
        <v>0.3</v>
      </c>
      <c r="AZ29" s="15">
        <v>0.9</v>
      </c>
      <c r="BA29" s="15">
        <v>1</v>
      </c>
      <c r="BB29" s="15">
        <v>5.7</v>
      </c>
      <c r="BC29" s="15">
        <v>9.4</v>
      </c>
      <c r="BD29" s="15">
        <v>1.9</v>
      </c>
      <c r="BE29" s="15">
        <v>0.6</v>
      </c>
      <c r="BF29" s="15">
        <v>0.6</v>
      </c>
      <c r="BG29" s="15">
        <v>1.9</v>
      </c>
      <c r="BH29" s="15">
        <v>1.7</v>
      </c>
      <c r="BI29" s="15">
        <v>1.7</v>
      </c>
      <c r="BJ29" s="15">
        <v>1.7</v>
      </c>
    </row>
    <row r="30" spans="1:62" ht="15" customHeight="1" x14ac:dyDescent="0.25">
      <c r="A30" s="12" t="s">
        <v>106</v>
      </c>
      <c r="B30" s="15">
        <v>11.5</v>
      </c>
      <c r="C30" s="15">
        <v>21.3</v>
      </c>
      <c r="D30" s="15">
        <v>-9.4</v>
      </c>
      <c r="E30" s="15">
        <v>36.9</v>
      </c>
      <c r="F30" s="15">
        <v>136.6</v>
      </c>
      <c r="G30" s="15">
        <v>6.6</v>
      </c>
      <c r="H30" s="15">
        <v>13.9</v>
      </c>
      <c r="I30" s="15">
        <v>7.9</v>
      </c>
      <c r="J30" s="15">
        <v>5.4</v>
      </c>
      <c r="K30" s="15">
        <v>18</v>
      </c>
      <c r="L30" s="15">
        <v>43</v>
      </c>
      <c r="M30" s="15">
        <v>34.1</v>
      </c>
      <c r="N30" s="15">
        <v>2.5</v>
      </c>
      <c r="O30" s="15">
        <v>-1.6</v>
      </c>
      <c r="P30" s="15">
        <v>6.6</v>
      </c>
      <c r="Q30" s="15">
        <v>9.6</v>
      </c>
      <c r="R30" s="15">
        <v>-51.8</v>
      </c>
      <c r="S30" s="15">
        <v>-4.2</v>
      </c>
      <c r="T30" s="15">
        <v>-18.3</v>
      </c>
      <c r="U30" s="15">
        <v>25</v>
      </c>
      <c r="V30" s="15">
        <v>7.4</v>
      </c>
      <c r="W30" s="15">
        <v>-5</v>
      </c>
      <c r="X30" s="15">
        <v>-8.8000000000000007</v>
      </c>
      <c r="Y30" s="15">
        <v>-10.3</v>
      </c>
      <c r="Z30" s="15">
        <v>-9.4</v>
      </c>
      <c r="AA30" s="15">
        <v>-1.5</v>
      </c>
      <c r="AB30" s="15"/>
      <c r="AC30" s="15">
        <v>18</v>
      </c>
      <c r="AD30" s="15">
        <v>6.3</v>
      </c>
      <c r="AE30" s="15">
        <v>-20.9</v>
      </c>
      <c r="AF30" s="15">
        <v>22.5</v>
      </c>
      <c r="AG30" s="15">
        <v>57.6</v>
      </c>
      <c r="AH30" s="15">
        <v>-5.4</v>
      </c>
      <c r="AI30" s="15">
        <v>-7.9</v>
      </c>
      <c r="AJ30" s="15">
        <v>0.1</v>
      </c>
      <c r="AK30" s="15">
        <v>17</v>
      </c>
      <c r="AL30" s="15">
        <v>31.9</v>
      </c>
      <c r="AM30" s="15">
        <v>18.2</v>
      </c>
      <c r="AN30" s="15">
        <v>3.9</v>
      </c>
      <c r="AO30" s="15">
        <v>23</v>
      </c>
      <c r="AP30" s="15">
        <v>-30.4</v>
      </c>
      <c r="AQ30" s="15">
        <v>27.1</v>
      </c>
      <c r="AR30" s="15">
        <v>27.1</v>
      </c>
      <c r="AS30" s="15">
        <v>8.6</v>
      </c>
      <c r="AT30" s="15">
        <v>-5.8</v>
      </c>
      <c r="AU30" s="15">
        <v>-8.5</v>
      </c>
      <c r="AV30" s="15">
        <v>-29.9</v>
      </c>
      <c r="AW30" s="15">
        <v>-18.100000000000001</v>
      </c>
      <c r="AX30" s="15">
        <v>22.4</v>
      </c>
      <c r="AY30" s="15">
        <v>18</v>
      </c>
      <c r="AZ30" s="15">
        <v>-6.1</v>
      </c>
      <c r="BA30" s="15">
        <v>-27.6</v>
      </c>
      <c r="BB30" s="15">
        <v>62</v>
      </c>
      <c r="BC30" s="15">
        <v>98.6</v>
      </c>
      <c r="BD30" s="15">
        <v>-18.7</v>
      </c>
      <c r="BE30" s="15">
        <v>-12.2</v>
      </c>
      <c r="BF30" s="15">
        <v>-1.2</v>
      </c>
      <c r="BG30" s="15">
        <v>-6.8</v>
      </c>
      <c r="BH30" s="15">
        <v>-6.7</v>
      </c>
      <c r="BI30" s="15">
        <v>-5.2</v>
      </c>
      <c r="BJ30" s="15">
        <v>-3.2</v>
      </c>
    </row>
    <row r="31" spans="1:62" ht="15" customHeight="1" x14ac:dyDescent="0.25">
      <c r="A31" s="12" t="s">
        <v>107</v>
      </c>
      <c r="B31" s="15">
        <v>6.7</v>
      </c>
      <c r="C31" s="15">
        <v>4</v>
      </c>
      <c r="D31" s="15">
        <v>9.9</v>
      </c>
      <c r="E31" s="15">
        <v>5.5</v>
      </c>
      <c r="F31" s="15">
        <v>35.700000000000003</v>
      </c>
      <c r="G31" s="15">
        <v>5.4</v>
      </c>
      <c r="H31" s="15">
        <v>4.5</v>
      </c>
      <c r="I31" s="15">
        <v>5.0999999999999996</v>
      </c>
      <c r="J31" s="15">
        <v>-0.1</v>
      </c>
      <c r="K31" s="15">
        <v>8</v>
      </c>
      <c r="L31" s="15">
        <v>6.6</v>
      </c>
      <c r="M31" s="15">
        <v>2.8</v>
      </c>
      <c r="N31" s="15">
        <v>3.3</v>
      </c>
      <c r="O31" s="15">
        <v>3.5</v>
      </c>
      <c r="P31" s="15">
        <v>3.2</v>
      </c>
      <c r="Q31" s="15">
        <v>-1.4</v>
      </c>
      <c r="R31" s="15">
        <v>-10</v>
      </c>
      <c r="S31" s="15">
        <v>-3.2</v>
      </c>
      <c r="T31" s="15">
        <v>1.3</v>
      </c>
      <c r="U31" s="15">
        <v>0.9</v>
      </c>
      <c r="V31" s="15">
        <v>-4</v>
      </c>
      <c r="W31" s="15">
        <v>-1.7</v>
      </c>
      <c r="X31" s="15">
        <v>-2.8</v>
      </c>
      <c r="Y31" s="15">
        <v>-4.7</v>
      </c>
      <c r="Z31" s="15">
        <v>-0.6</v>
      </c>
      <c r="AA31" s="15">
        <v>-0.6</v>
      </c>
      <c r="AB31" s="15"/>
      <c r="AC31" s="15">
        <v>-0.5</v>
      </c>
      <c r="AD31" s="15">
        <v>1.5</v>
      </c>
      <c r="AE31" s="15">
        <v>-4</v>
      </c>
      <c r="AF31" s="15">
        <v>-4.5</v>
      </c>
      <c r="AG31" s="15">
        <v>0.4</v>
      </c>
      <c r="AH31" s="15">
        <v>-2.1</v>
      </c>
      <c r="AI31" s="15">
        <v>-5</v>
      </c>
      <c r="AJ31" s="15">
        <v>-3.6</v>
      </c>
      <c r="AK31" s="15">
        <v>-1.2</v>
      </c>
      <c r="AL31" s="15">
        <v>-1</v>
      </c>
      <c r="AM31" s="15">
        <v>-0.4</v>
      </c>
      <c r="AN31" s="15">
        <v>0.8</v>
      </c>
      <c r="AO31" s="15">
        <v>1.1000000000000001</v>
      </c>
      <c r="AP31" s="15">
        <v>-3.7</v>
      </c>
      <c r="AQ31" s="15">
        <v>4.2</v>
      </c>
      <c r="AR31" s="15">
        <v>2.6</v>
      </c>
      <c r="AS31" s="15">
        <v>1.6</v>
      </c>
      <c r="AT31" s="15">
        <v>-0.4</v>
      </c>
      <c r="AU31" s="15">
        <v>-0.6</v>
      </c>
      <c r="AV31" s="15">
        <v>2</v>
      </c>
      <c r="AW31" s="15">
        <v>-2.5</v>
      </c>
      <c r="AX31" s="15">
        <v>0.9</v>
      </c>
      <c r="AY31" s="15">
        <v>0.2</v>
      </c>
      <c r="AZ31" s="15">
        <v>0.1</v>
      </c>
      <c r="BA31" s="15">
        <v>-2.9</v>
      </c>
      <c r="BB31" s="15">
        <v>7.5</v>
      </c>
      <c r="BC31" s="15">
        <v>16.899999999999999</v>
      </c>
      <c r="BD31" s="15">
        <v>-2.6</v>
      </c>
      <c r="BE31" s="15">
        <v>0.3</v>
      </c>
      <c r="BF31" s="15">
        <v>4.4000000000000004</v>
      </c>
      <c r="BG31" s="15">
        <v>1.9</v>
      </c>
      <c r="BH31" s="15">
        <v>1.7</v>
      </c>
      <c r="BI31" s="15">
        <v>1.7</v>
      </c>
      <c r="BJ31" s="15">
        <v>1.7</v>
      </c>
    </row>
    <row r="32" spans="1:62" ht="15" customHeight="1" x14ac:dyDescent="0.25">
      <c r="A32" s="12"/>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row>
    <row r="33" spans="1:62" ht="15" customHeight="1" x14ac:dyDescent="0.25">
      <c r="A33" s="3" t="s">
        <v>146</v>
      </c>
      <c r="B33" s="15">
        <v>7</v>
      </c>
      <c r="C33" s="15">
        <v>3.9</v>
      </c>
      <c r="D33" s="15">
        <v>3.5</v>
      </c>
      <c r="E33" s="15">
        <v>6.6</v>
      </c>
      <c r="F33" s="15">
        <v>23.2</v>
      </c>
      <c r="G33" s="15">
        <v>6.1</v>
      </c>
      <c r="H33" s="15">
        <v>5.6</v>
      </c>
      <c r="I33" s="15">
        <v>4.4000000000000004</v>
      </c>
      <c r="J33" s="15">
        <v>1.3</v>
      </c>
      <c r="K33" s="15">
        <v>6.5</v>
      </c>
      <c r="L33" s="15">
        <v>7.2</v>
      </c>
      <c r="M33" s="15">
        <v>5.5</v>
      </c>
      <c r="N33" s="15">
        <v>3.7</v>
      </c>
      <c r="O33" s="15">
        <v>1.6</v>
      </c>
      <c r="P33" s="15">
        <v>2.8</v>
      </c>
      <c r="Q33" s="15">
        <v>2.4</v>
      </c>
      <c r="R33" s="15">
        <v>-6.9</v>
      </c>
      <c r="S33" s="15">
        <v>-2.2999999999999998</v>
      </c>
      <c r="T33" s="15">
        <v>1.6</v>
      </c>
      <c r="U33" s="15">
        <v>2.4</v>
      </c>
      <c r="V33" s="15">
        <v>-2</v>
      </c>
      <c r="W33" s="15">
        <v>0.3</v>
      </c>
      <c r="X33" s="15">
        <v>-0.8</v>
      </c>
      <c r="Y33" s="15">
        <v>-2</v>
      </c>
      <c r="Z33" s="15">
        <v>0.8</v>
      </c>
      <c r="AA33" s="15">
        <v>0.3</v>
      </c>
      <c r="AB33" s="15"/>
      <c r="AC33" s="15">
        <v>-0.7</v>
      </c>
      <c r="AD33" s="15">
        <v>1.2</v>
      </c>
      <c r="AE33" s="15">
        <v>-1.4</v>
      </c>
      <c r="AF33" s="15">
        <v>-2.1</v>
      </c>
      <c r="AG33" s="15">
        <v>2.5</v>
      </c>
      <c r="AH33" s="15">
        <v>-0.9</v>
      </c>
      <c r="AI33" s="15">
        <v>-2.1</v>
      </c>
      <c r="AJ33" s="15">
        <v>-1</v>
      </c>
      <c r="AK33" s="15">
        <v>-0.3</v>
      </c>
      <c r="AL33" s="15">
        <v>-0.3</v>
      </c>
      <c r="AM33" s="15">
        <v>0.7</v>
      </c>
      <c r="AN33" s="15">
        <v>1.4</v>
      </c>
      <c r="AO33" s="15">
        <v>1.5</v>
      </c>
      <c r="AP33" s="15">
        <v>-2.5</v>
      </c>
      <c r="AQ33" s="15">
        <v>4.0999999999999996</v>
      </c>
      <c r="AR33" s="15">
        <v>3.4</v>
      </c>
      <c r="AS33" s="15">
        <v>0.8</v>
      </c>
      <c r="AT33" s="15">
        <v>0</v>
      </c>
      <c r="AU33" s="15">
        <v>-0.4</v>
      </c>
      <c r="AV33" s="15">
        <v>1.7</v>
      </c>
      <c r="AW33" s="15">
        <v>-1.3</v>
      </c>
      <c r="AX33" s="15">
        <v>1</v>
      </c>
      <c r="AY33" s="15">
        <v>0.3</v>
      </c>
      <c r="AZ33" s="15">
        <v>0.6</v>
      </c>
      <c r="BA33" s="15">
        <v>-0.4</v>
      </c>
      <c r="BB33" s="15">
        <v>6.3</v>
      </c>
      <c r="BC33" s="15">
        <v>12.3</v>
      </c>
      <c r="BD33" s="15">
        <v>0.1</v>
      </c>
      <c r="BE33" s="15">
        <v>0.5</v>
      </c>
      <c r="BF33" s="15">
        <v>2.1</v>
      </c>
      <c r="BG33" s="15">
        <v>1.9</v>
      </c>
      <c r="BH33" s="15">
        <v>1.7</v>
      </c>
      <c r="BI33" s="15">
        <v>1.7</v>
      </c>
      <c r="BJ33" s="15">
        <v>1.7</v>
      </c>
    </row>
    <row r="34" spans="1:62" ht="15" customHeight="1" x14ac:dyDescent="0.25">
      <c r="A34" s="12"/>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row>
    <row r="35" spans="1:62" ht="15" customHeight="1" x14ac:dyDescent="0.25">
      <c r="A35" s="12" t="s">
        <v>10</v>
      </c>
      <c r="B35" s="15">
        <v>5.2</v>
      </c>
      <c r="C35" s="15">
        <v>3.4</v>
      </c>
      <c r="D35" s="15">
        <v>2.6</v>
      </c>
      <c r="E35" s="15">
        <v>8</v>
      </c>
      <c r="F35" s="15">
        <v>27.6</v>
      </c>
      <c r="G35" s="15">
        <v>6.9</v>
      </c>
      <c r="H35" s="15">
        <v>6.7</v>
      </c>
      <c r="I35" s="15">
        <v>3.4</v>
      </c>
      <c r="J35" s="15">
        <v>0.6</v>
      </c>
      <c r="K35" s="15">
        <v>7.8</v>
      </c>
      <c r="L35" s="15">
        <v>11.9</v>
      </c>
      <c r="M35" s="15">
        <v>12.1</v>
      </c>
      <c r="N35" s="15">
        <v>4.4000000000000004</v>
      </c>
      <c r="O35" s="15">
        <v>0.5</v>
      </c>
      <c r="P35" s="15">
        <v>4.5999999999999996</v>
      </c>
      <c r="Q35" s="15">
        <v>2.1</v>
      </c>
      <c r="R35" s="15">
        <v>-14</v>
      </c>
      <c r="S35" s="15">
        <v>-5</v>
      </c>
      <c r="T35" s="15">
        <v>0.3</v>
      </c>
      <c r="U35" s="15">
        <v>3.7</v>
      </c>
      <c r="V35" s="15">
        <v>-0.8</v>
      </c>
      <c r="W35" s="15">
        <v>0.3</v>
      </c>
      <c r="X35" s="15">
        <v>-2</v>
      </c>
      <c r="Y35" s="15">
        <v>-2.2999999999999998</v>
      </c>
      <c r="Z35" s="15">
        <v>0.4</v>
      </c>
      <c r="AA35" s="15">
        <v>0.8</v>
      </c>
      <c r="AB35" s="15"/>
      <c r="AC35" s="15">
        <v>0.7</v>
      </c>
      <c r="AD35" s="15">
        <v>2.7</v>
      </c>
      <c r="AE35" s="15">
        <v>-1.6</v>
      </c>
      <c r="AF35" s="15">
        <v>-1.4</v>
      </c>
      <c r="AG35" s="15">
        <v>5.8</v>
      </c>
      <c r="AH35" s="15">
        <v>0.4</v>
      </c>
      <c r="AI35" s="15">
        <v>-1.8</v>
      </c>
      <c r="AJ35" s="15">
        <v>-0.9</v>
      </c>
      <c r="AK35" s="15">
        <v>0.8</v>
      </c>
      <c r="AL35" s="15">
        <v>3.1</v>
      </c>
      <c r="AM35" s="15">
        <v>2.9</v>
      </c>
      <c r="AN35" s="15">
        <v>1.4</v>
      </c>
      <c r="AO35" s="15">
        <v>4.2</v>
      </c>
      <c r="AP35" s="15">
        <v>-6.2</v>
      </c>
      <c r="AQ35" s="15">
        <v>4.5999999999999996</v>
      </c>
      <c r="AR35" s="15">
        <v>4.7</v>
      </c>
      <c r="AS35" s="15">
        <v>2.4</v>
      </c>
      <c r="AT35" s="15">
        <v>-0.9</v>
      </c>
      <c r="AU35" s="15">
        <v>-1.8</v>
      </c>
      <c r="AV35" s="15">
        <v>-1.9</v>
      </c>
      <c r="AW35" s="15">
        <v>-2.7</v>
      </c>
      <c r="AX35" s="15">
        <v>2.7</v>
      </c>
      <c r="AY35" s="15">
        <v>2.1</v>
      </c>
      <c r="AZ35" s="15">
        <v>0.5</v>
      </c>
      <c r="BA35" s="15">
        <v>-2.6</v>
      </c>
      <c r="BB35" s="15">
        <v>8.6999999999999993</v>
      </c>
      <c r="BC35" s="15">
        <v>19.100000000000001</v>
      </c>
      <c r="BD35" s="15">
        <v>-0.9</v>
      </c>
      <c r="BE35" s="15">
        <v>0.4</v>
      </c>
      <c r="BF35" s="15">
        <v>2.2999999999999998</v>
      </c>
      <c r="BG35" s="15">
        <v>1.2</v>
      </c>
      <c r="BH35" s="15">
        <v>1.1000000000000001</v>
      </c>
      <c r="BI35" s="15">
        <v>1.2</v>
      </c>
      <c r="BJ35" s="15">
        <v>1.4</v>
      </c>
    </row>
    <row r="36" spans="1:62" ht="15" customHeight="1" x14ac:dyDescent="0.25">
      <c r="A36" s="3" t="s">
        <v>108</v>
      </c>
      <c r="B36" s="15">
        <v>4.9000000000000004</v>
      </c>
      <c r="C36" s="15">
        <v>2.6</v>
      </c>
      <c r="D36" s="15">
        <v>3.3</v>
      </c>
      <c r="E36" s="15">
        <v>6.8</v>
      </c>
      <c r="F36" s="15">
        <v>18.899999999999999</v>
      </c>
      <c r="G36" s="15">
        <v>6.6</v>
      </c>
      <c r="H36" s="15">
        <v>5.2</v>
      </c>
      <c r="I36" s="15">
        <v>2.5</v>
      </c>
      <c r="J36" s="15">
        <v>0.2</v>
      </c>
      <c r="K36" s="15">
        <v>6.3</v>
      </c>
      <c r="L36" s="15">
        <v>6.8</v>
      </c>
      <c r="M36" s="15">
        <v>8.5</v>
      </c>
      <c r="N36" s="15">
        <v>3.8</v>
      </c>
      <c r="O36" s="15">
        <v>1.1000000000000001</v>
      </c>
      <c r="P36" s="15">
        <v>4.0999999999999996</v>
      </c>
      <c r="Q36" s="15">
        <v>1.8</v>
      </c>
      <c r="R36" s="15">
        <v>-6</v>
      </c>
      <c r="S36" s="15">
        <v>-2.9</v>
      </c>
      <c r="T36" s="15">
        <v>1.3</v>
      </c>
      <c r="U36" s="15">
        <v>3.6</v>
      </c>
      <c r="V36" s="15">
        <v>-1.3</v>
      </c>
      <c r="W36" s="15">
        <v>0.8</v>
      </c>
      <c r="X36" s="15">
        <v>-0.6</v>
      </c>
      <c r="Y36" s="15">
        <v>-1.5</v>
      </c>
      <c r="Z36" s="15">
        <v>1.6</v>
      </c>
      <c r="AA36" s="15">
        <v>1.9</v>
      </c>
      <c r="AB36" s="15"/>
      <c r="AC36" s="15">
        <v>0</v>
      </c>
      <c r="AD36" s="15">
        <v>2.7</v>
      </c>
      <c r="AE36" s="15">
        <v>0.5</v>
      </c>
      <c r="AF36" s="15">
        <v>-0.8</v>
      </c>
      <c r="AG36" s="15">
        <v>5.3</v>
      </c>
      <c r="AH36" s="15">
        <v>1.5</v>
      </c>
      <c r="AI36" s="15">
        <v>0.7</v>
      </c>
      <c r="AJ36" s="15">
        <v>0.2</v>
      </c>
      <c r="AK36" s="15">
        <v>0.9</v>
      </c>
      <c r="AL36" s="15">
        <v>2.1</v>
      </c>
      <c r="AM36" s="15">
        <v>2</v>
      </c>
      <c r="AN36" s="15">
        <v>1.9</v>
      </c>
      <c r="AO36" s="15">
        <v>2.4</v>
      </c>
      <c r="AP36" s="15">
        <v>-3</v>
      </c>
      <c r="AQ36" s="15">
        <v>2.7</v>
      </c>
      <c r="AR36" s="15">
        <v>2.1</v>
      </c>
      <c r="AS36" s="15">
        <v>1.1000000000000001</v>
      </c>
      <c r="AT36" s="15">
        <v>0.1</v>
      </c>
      <c r="AU36" s="15">
        <v>-0.6</v>
      </c>
      <c r="AV36" s="15">
        <v>0.8</v>
      </c>
      <c r="AW36" s="15">
        <v>-0.9</v>
      </c>
      <c r="AX36" s="15">
        <v>1.8</v>
      </c>
      <c r="AY36" s="15">
        <v>1.7</v>
      </c>
      <c r="AZ36" s="15">
        <v>1.3</v>
      </c>
      <c r="BA36" s="15">
        <v>0.5</v>
      </c>
      <c r="BB36" s="15">
        <v>5.4</v>
      </c>
      <c r="BC36" s="15">
        <v>11.5</v>
      </c>
      <c r="BD36" s="15">
        <v>3.6</v>
      </c>
      <c r="BE36" s="15">
        <v>2.4</v>
      </c>
      <c r="BF36" s="15">
        <v>1.5</v>
      </c>
      <c r="BG36" s="15">
        <v>2.2000000000000002</v>
      </c>
      <c r="BH36" s="15">
        <v>1.7</v>
      </c>
      <c r="BI36" s="15">
        <v>1.7</v>
      </c>
      <c r="BJ36" s="15">
        <v>1.7</v>
      </c>
    </row>
    <row r="37" spans="1:62" ht="15" customHeight="1" x14ac:dyDescent="0.25">
      <c r="A37" s="12" t="s">
        <v>106</v>
      </c>
      <c r="B37" s="15">
        <v>9</v>
      </c>
      <c r="C37" s="15">
        <v>11.9</v>
      </c>
      <c r="D37" s="15">
        <v>-3</v>
      </c>
      <c r="E37" s="15">
        <v>17.399999999999999</v>
      </c>
      <c r="F37" s="15">
        <v>95.8</v>
      </c>
      <c r="G37" s="15">
        <v>10</v>
      </c>
      <c r="H37" s="15">
        <v>15.9</v>
      </c>
      <c r="I37" s="15">
        <v>7.9</v>
      </c>
      <c r="J37" s="15">
        <v>3.1</v>
      </c>
      <c r="K37" s="15">
        <v>17.3</v>
      </c>
      <c r="L37" s="15">
        <v>41.3</v>
      </c>
      <c r="M37" s="15">
        <v>33.4</v>
      </c>
      <c r="N37" s="15">
        <v>7.5</v>
      </c>
      <c r="O37" s="15">
        <v>-2.5</v>
      </c>
      <c r="P37" s="15">
        <v>7.3</v>
      </c>
      <c r="Q37" s="15">
        <v>5.0999999999999996</v>
      </c>
      <c r="R37" s="15">
        <v>-46.6</v>
      </c>
      <c r="S37" s="15">
        <v>-22</v>
      </c>
      <c r="T37" s="15">
        <v>-11.3</v>
      </c>
      <c r="U37" s="15">
        <v>16.100000000000001</v>
      </c>
      <c r="V37" s="15">
        <v>15.4</v>
      </c>
      <c r="W37" s="15">
        <v>1</v>
      </c>
      <c r="X37" s="15">
        <v>-12.7</v>
      </c>
      <c r="Y37" s="15">
        <v>-1.4</v>
      </c>
      <c r="Z37" s="15">
        <v>-6.4</v>
      </c>
      <c r="AA37" s="15">
        <v>-1.5</v>
      </c>
      <c r="AB37" s="15"/>
      <c r="AC37" s="15">
        <v>14.9</v>
      </c>
      <c r="AD37" s="15">
        <v>8.5</v>
      </c>
      <c r="AE37" s="15">
        <v>-12.4</v>
      </c>
      <c r="AF37" s="15">
        <v>11</v>
      </c>
      <c r="AG37" s="15">
        <v>52.3</v>
      </c>
      <c r="AH37" s="15">
        <v>2.9</v>
      </c>
      <c r="AI37" s="15">
        <v>-10</v>
      </c>
      <c r="AJ37" s="15">
        <v>1.9</v>
      </c>
      <c r="AK37" s="15">
        <v>9.6999999999999993</v>
      </c>
      <c r="AL37" s="15">
        <v>31.6</v>
      </c>
      <c r="AM37" s="15">
        <v>21.7</v>
      </c>
      <c r="AN37" s="15">
        <v>0.5</v>
      </c>
      <c r="AO37" s="15">
        <v>23.8</v>
      </c>
      <c r="AP37" s="15">
        <v>-27.2</v>
      </c>
      <c r="AQ37" s="15">
        <v>17</v>
      </c>
      <c r="AR37" s="15">
        <v>24.3</v>
      </c>
      <c r="AS37" s="15">
        <v>9.6</v>
      </c>
      <c r="AT37" s="15">
        <v>-5.2</v>
      </c>
      <c r="AU37" s="15">
        <v>-9.8000000000000007</v>
      </c>
      <c r="AV37" s="15">
        <v>-25.5</v>
      </c>
      <c r="AW37" s="15">
        <v>-17.600000000000001</v>
      </c>
      <c r="AX37" s="15">
        <v>18.3</v>
      </c>
      <c r="AY37" s="15">
        <v>16.600000000000001</v>
      </c>
      <c r="AZ37" s="15">
        <v>-6</v>
      </c>
      <c r="BA37" s="15">
        <v>-27.8</v>
      </c>
      <c r="BB37" s="15">
        <v>61.3</v>
      </c>
      <c r="BC37" s="15">
        <v>94.7</v>
      </c>
      <c r="BD37" s="15">
        <v>-18</v>
      </c>
      <c r="BE37" s="15">
        <v>-11.2</v>
      </c>
      <c r="BF37" s="15">
        <v>-0.2</v>
      </c>
      <c r="BG37" s="15">
        <v>-7.6</v>
      </c>
      <c r="BH37" s="15">
        <v>-6.7</v>
      </c>
      <c r="BI37" s="15">
        <v>-5.3</v>
      </c>
      <c r="BJ37" s="15">
        <v>-3.2</v>
      </c>
    </row>
    <row r="38" spans="1:62" ht="15" customHeight="1" x14ac:dyDescent="0.25">
      <c r="A38" s="12" t="s">
        <v>107</v>
      </c>
      <c r="B38" s="15">
        <v>4.4000000000000004</v>
      </c>
      <c r="C38" s="15">
        <v>2</v>
      </c>
      <c r="D38" s="15">
        <v>3.6</v>
      </c>
      <c r="E38" s="15">
        <v>7.1</v>
      </c>
      <c r="F38" s="15">
        <v>25.8</v>
      </c>
      <c r="G38" s="15">
        <v>4.9000000000000004</v>
      </c>
      <c r="H38" s="15">
        <v>4.0999999999999996</v>
      </c>
      <c r="I38" s="15">
        <v>2.4</v>
      </c>
      <c r="J38" s="15">
        <v>0.1</v>
      </c>
      <c r="K38" s="15">
        <v>5.0999999999999996</v>
      </c>
      <c r="L38" s="15">
        <v>6.8</v>
      </c>
      <c r="M38" s="15">
        <v>7.5</v>
      </c>
      <c r="N38" s="15">
        <v>4.2</v>
      </c>
      <c r="O38" s="15">
        <v>1.5</v>
      </c>
      <c r="P38" s="15">
        <v>4.0999999999999996</v>
      </c>
      <c r="Q38" s="15">
        <v>0.7</v>
      </c>
      <c r="R38" s="15">
        <v>-9</v>
      </c>
      <c r="S38" s="15">
        <v>-2.5</v>
      </c>
      <c r="T38" s="15">
        <v>1</v>
      </c>
      <c r="U38" s="15">
        <v>0.6</v>
      </c>
      <c r="V38" s="15">
        <v>-3.4</v>
      </c>
      <c r="W38" s="15">
        <v>-1.4</v>
      </c>
      <c r="X38" s="15">
        <v>-2.7</v>
      </c>
      <c r="Y38" s="15">
        <v>-4.5999999999999996</v>
      </c>
      <c r="Z38" s="15">
        <v>-1.2</v>
      </c>
      <c r="AA38" s="15">
        <v>-1.4</v>
      </c>
      <c r="AB38" s="15"/>
      <c r="AC38" s="15">
        <v>-0.5</v>
      </c>
      <c r="AD38" s="15">
        <v>1.5</v>
      </c>
      <c r="AE38" s="15">
        <v>-3.9</v>
      </c>
      <c r="AF38" s="15">
        <v>-4.5</v>
      </c>
      <c r="AG38" s="15">
        <v>0.3</v>
      </c>
      <c r="AH38" s="15">
        <v>-2.1</v>
      </c>
      <c r="AI38" s="15">
        <v>-5</v>
      </c>
      <c r="AJ38" s="15">
        <v>-3.6</v>
      </c>
      <c r="AK38" s="15">
        <v>-1.3</v>
      </c>
      <c r="AL38" s="15">
        <v>-1.3</v>
      </c>
      <c r="AM38" s="15">
        <v>-0.6</v>
      </c>
      <c r="AN38" s="15">
        <v>0.8</v>
      </c>
      <c r="AO38" s="15">
        <v>0.8</v>
      </c>
      <c r="AP38" s="15">
        <v>-3.3</v>
      </c>
      <c r="AQ38" s="15">
        <v>4.0999999999999996</v>
      </c>
      <c r="AR38" s="15">
        <v>2.2000000000000002</v>
      </c>
      <c r="AS38" s="15">
        <v>1.4</v>
      </c>
      <c r="AT38" s="15">
        <v>-0.3</v>
      </c>
      <c r="AU38" s="15">
        <v>-0.3</v>
      </c>
      <c r="AV38" s="15">
        <v>2.9</v>
      </c>
      <c r="AW38" s="15">
        <v>-1.6</v>
      </c>
      <c r="AX38" s="15">
        <v>0.7</v>
      </c>
      <c r="AY38" s="15">
        <v>-0.5</v>
      </c>
      <c r="AZ38" s="15">
        <v>0.7</v>
      </c>
      <c r="BA38" s="15">
        <v>-2.2000000000000002</v>
      </c>
      <c r="BB38" s="15">
        <v>5.8</v>
      </c>
      <c r="BC38" s="15">
        <v>14.1</v>
      </c>
      <c r="BD38" s="15">
        <v>-1.2</v>
      </c>
      <c r="BE38" s="15">
        <v>0.6</v>
      </c>
      <c r="BF38" s="15">
        <v>4.5999999999999996</v>
      </c>
      <c r="BG38" s="15">
        <v>1.9</v>
      </c>
      <c r="BH38" s="15">
        <v>1.7</v>
      </c>
      <c r="BI38" s="15">
        <v>1.7</v>
      </c>
      <c r="BJ38" s="15">
        <v>1.7</v>
      </c>
    </row>
    <row r="39" spans="1:62" ht="15" customHeight="1" x14ac:dyDescent="0.25">
      <c r="A39" s="12"/>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row>
    <row r="40" spans="1:62" ht="15" customHeight="1" x14ac:dyDescent="0.25">
      <c r="A40" s="12" t="s">
        <v>97</v>
      </c>
      <c r="B40" s="15">
        <v>4.8</v>
      </c>
      <c r="C40" s="15">
        <v>2.5</v>
      </c>
      <c r="D40" s="15">
        <v>3.3</v>
      </c>
      <c r="E40" s="15">
        <v>6.8</v>
      </c>
      <c r="F40" s="15">
        <v>20</v>
      </c>
      <c r="G40" s="15">
        <v>6.3</v>
      </c>
      <c r="H40" s="15">
        <v>5</v>
      </c>
      <c r="I40" s="15">
        <v>2.5</v>
      </c>
      <c r="J40" s="15">
        <v>0.2</v>
      </c>
      <c r="K40" s="15">
        <v>6</v>
      </c>
      <c r="L40" s="15">
        <v>6.8</v>
      </c>
      <c r="M40" s="15">
        <v>8.3000000000000007</v>
      </c>
      <c r="N40" s="15">
        <v>3.9</v>
      </c>
      <c r="O40" s="15">
        <v>1.2</v>
      </c>
      <c r="P40" s="15">
        <v>4.0999999999999996</v>
      </c>
      <c r="Q40" s="15">
        <v>1.6</v>
      </c>
      <c r="R40" s="15">
        <v>-6.7</v>
      </c>
      <c r="S40" s="15">
        <v>-2.8</v>
      </c>
      <c r="T40" s="15">
        <v>1.2</v>
      </c>
      <c r="U40" s="15">
        <v>2.8</v>
      </c>
      <c r="V40" s="15">
        <v>-1.9</v>
      </c>
      <c r="W40" s="15">
        <v>0.2</v>
      </c>
      <c r="X40" s="15">
        <v>-1.1000000000000001</v>
      </c>
      <c r="Y40" s="15">
        <v>-2.2999999999999998</v>
      </c>
      <c r="Z40" s="15">
        <v>0.8</v>
      </c>
      <c r="AA40" s="15">
        <v>0.9</v>
      </c>
      <c r="AB40" s="15"/>
      <c r="AC40" s="15">
        <v>-0.1</v>
      </c>
      <c r="AD40" s="15">
        <v>2.2999999999999998</v>
      </c>
      <c r="AE40" s="15">
        <v>-0.9</v>
      </c>
      <c r="AF40" s="15">
        <v>-2</v>
      </c>
      <c r="AG40" s="15">
        <v>3.5</v>
      </c>
      <c r="AH40" s="15">
        <v>0.2</v>
      </c>
      <c r="AI40" s="15">
        <v>-1.1000000000000001</v>
      </c>
      <c r="AJ40" s="15">
        <v>-1.1000000000000001</v>
      </c>
      <c r="AK40" s="15">
        <v>0.1</v>
      </c>
      <c r="AL40" s="15">
        <v>0.9</v>
      </c>
      <c r="AM40" s="15">
        <v>1</v>
      </c>
      <c r="AN40" s="15">
        <v>1.5</v>
      </c>
      <c r="AO40" s="15">
        <v>1.8</v>
      </c>
      <c r="AP40" s="15">
        <v>-3.1</v>
      </c>
      <c r="AQ40" s="15">
        <v>3.2</v>
      </c>
      <c r="AR40" s="15">
        <v>2.2000000000000002</v>
      </c>
      <c r="AS40" s="15">
        <v>1.2</v>
      </c>
      <c r="AT40" s="15">
        <v>0</v>
      </c>
      <c r="AU40" s="15">
        <v>-0.5</v>
      </c>
      <c r="AV40" s="15">
        <v>1.5</v>
      </c>
      <c r="AW40" s="15">
        <v>-1.2</v>
      </c>
      <c r="AX40" s="15">
        <v>1.5</v>
      </c>
      <c r="AY40" s="15">
        <v>1</v>
      </c>
      <c r="AZ40" s="15">
        <v>1.1000000000000001</v>
      </c>
      <c r="BA40" s="15">
        <v>-0.5</v>
      </c>
      <c r="BB40" s="15">
        <v>5.5</v>
      </c>
      <c r="BC40" s="15">
        <v>12.4</v>
      </c>
      <c r="BD40" s="15">
        <v>1.8</v>
      </c>
      <c r="BE40" s="15">
        <v>1.7</v>
      </c>
      <c r="BF40" s="15">
        <v>2.6</v>
      </c>
      <c r="BG40" s="15">
        <v>2.1</v>
      </c>
      <c r="BH40" s="15">
        <v>1.7</v>
      </c>
      <c r="BI40" s="15">
        <v>1.7</v>
      </c>
      <c r="BJ40" s="15">
        <v>1.7</v>
      </c>
    </row>
    <row r="41" spans="1:62" ht="15" customHeight="1" x14ac:dyDescent="0.2">
      <c r="A41" s="13"/>
      <c r="B41" s="31"/>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row>
    <row r="42" spans="1:62" ht="15" x14ac:dyDescent="0.25">
      <c r="A42" s="12" t="s">
        <v>98</v>
      </c>
      <c r="B42" s="15">
        <v>5.7</v>
      </c>
      <c r="C42" s="15">
        <v>2.9</v>
      </c>
      <c r="D42" s="15">
        <v>-0.7</v>
      </c>
      <c r="E42" s="15">
        <v>1.7</v>
      </c>
      <c r="F42" s="15">
        <v>18</v>
      </c>
      <c r="G42" s="15">
        <v>2.7</v>
      </c>
      <c r="H42" s="15">
        <v>5.5</v>
      </c>
      <c r="I42" s="15">
        <v>-1.1000000000000001</v>
      </c>
      <c r="J42" s="15">
        <v>-1.8</v>
      </c>
      <c r="K42" s="15">
        <v>3</v>
      </c>
      <c r="L42" s="15">
        <v>10.8</v>
      </c>
      <c r="M42" s="15">
        <v>20.5</v>
      </c>
      <c r="N42" s="15">
        <v>2.7</v>
      </c>
      <c r="O42" s="15">
        <v>2.9</v>
      </c>
      <c r="P42" s="15">
        <v>8.9</v>
      </c>
      <c r="Q42" s="15">
        <v>3.1</v>
      </c>
      <c r="R42" s="15">
        <v>-15.3</v>
      </c>
      <c r="S42" s="15">
        <v>-9.5</v>
      </c>
      <c r="T42" s="15">
        <v>2.9</v>
      </c>
      <c r="U42" s="15">
        <v>7.9</v>
      </c>
      <c r="V42" s="15">
        <v>-6.7</v>
      </c>
      <c r="W42" s="15">
        <v>1.8</v>
      </c>
      <c r="X42" s="15">
        <v>-3.5</v>
      </c>
      <c r="Y42" s="15">
        <v>0</v>
      </c>
      <c r="Z42" s="15">
        <v>1.5</v>
      </c>
      <c r="AA42" s="15">
        <v>-3.5</v>
      </c>
      <c r="AB42" s="15"/>
      <c r="AC42" s="15">
        <v>2.5</v>
      </c>
      <c r="AD42" s="15">
        <v>8.4</v>
      </c>
      <c r="AE42" s="15">
        <v>-3.2</v>
      </c>
      <c r="AF42" s="15">
        <v>2</v>
      </c>
      <c r="AG42" s="15">
        <v>11.8</v>
      </c>
      <c r="AH42" s="15">
        <v>-1.4</v>
      </c>
      <c r="AI42" s="15">
        <v>-4.5999999999999996</v>
      </c>
      <c r="AJ42" s="15">
        <v>-7.8</v>
      </c>
      <c r="AK42" s="15">
        <v>-1.1000000000000001</v>
      </c>
      <c r="AL42" s="15">
        <v>2.5</v>
      </c>
      <c r="AM42" s="15">
        <v>0.7</v>
      </c>
      <c r="AN42" s="15">
        <v>-1.3</v>
      </c>
      <c r="AO42" s="15">
        <v>-1.4</v>
      </c>
      <c r="AP42" s="15">
        <v>-1.8</v>
      </c>
      <c r="AQ42" s="15">
        <v>4.5</v>
      </c>
      <c r="AR42" s="15">
        <v>4.4000000000000004</v>
      </c>
      <c r="AS42" s="15">
        <v>6.5</v>
      </c>
      <c r="AT42" s="15">
        <v>-3.4</v>
      </c>
      <c r="AU42" s="15">
        <v>-1</v>
      </c>
      <c r="AV42" s="15">
        <v>8.6</v>
      </c>
      <c r="AW42" s="15">
        <v>-2.5</v>
      </c>
      <c r="AX42" s="15">
        <v>0.3</v>
      </c>
      <c r="AY42" s="15">
        <v>-1</v>
      </c>
      <c r="AZ42" s="15">
        <v>3.2</v>
      </c>
      <c r="BA42" s="15">
        <v>-1.4</v>
      </c>
      <c r="BB42" s="15">
        <v>2.2999999999999998</v>
      </c>
      <c r="BC42" s="15">
        <v>13.6</v>
      </c>
      <c r="BD42" s="15">
        <v>-1.1000000000000001</v>
      </c>
      <c r="BE42" s="15">
        <v>0.8</v>
      </c>
      <c r="BF42" s="15">
        <v>2.2000000000000002</v>
      </c>
      <c r="BG42" s="15">
        <v>2</v>
      </c>
      <c r="BH42" s="15">
        <v>1.7</v>
      </c>
      <c r="BI42" s="15">
        <v>1.7</v>
      </c>
      <c r="BJ42" s="15">
        <v>1.7</v>
      </c>
    </row>
    <row r="43" spans="1:62" ht="15" customHeight="1" x14ac:dyDescent="0.25">
      <c r="A43" s="3" t="s">
        <v>99</v>
      </c>
      <c r="B43" s="15">
        <v>0.9</v>
      </c>
      <c r="C43" s="15">
        <v>0.4</v>
      </c>
      <c r="D43" s="15">
        <v>-4.0999999999999996</v>
      </c>
      <c r="E43" s="15">
        <v>-5.0999999999999996</v>
      </c>
      <c r="F43" s="15">
        <v>-2</v>
      </c>
      <c r="G43" s="15">
        <v>-3.6</v>
      </c>
      <c r="H43" s="15">
        <v>0.5</v>
      </c>
      <c r="I43" s="15">
        <v>-3.6</v>
      </c>
      <c r="J43" s="15">
        <v>-2</v>
      </c>
      <c r="K43" s="15">
        <v>-3.1</v>
      </c>
      <c r="L43" s="15">
        <v>4</v>
      </c>
      <c r="M43" s="15">
        <v>12.2</v>
      </c>
      <c r="N43" s="15">
        <v>-1.1000000000000001</v>
      </c>
      <c r="O43" s="15">
        <v>1.7</v>
      </c>
      <c r="P43" s="15">
        <v>4.8</v>
      </c>
      <c r="Q43" s="15">
        <v>1.5</v>
      </c>
      <c r="R43" s="15">
        <v>-8.6999999999999993</v>
      </c>
      <c r="S43" s="15">
        <v>-6.6</v>
      </c>
      <c r="T43" s="15">
        <v>1.6</v>
      </c>
      <c r="U43" s="15">
        <v>5</v>
      </c>
      <c r="V43" s="15">
        <v>-4.8</v>
      </c>
      <c r="W43" s="15">
        <v>1.5</v>
      </c>
      <c r="X43" s="15">
        <v>-2.4</v>
      </c>
      <c r="Y43" s="15">
        <v>2.2999999999999998</v>
      </c>
      <c r="Z43" s="15">
        <v>0.7</v>
      </c>
      <c r="AA43" s="15">
        <v>-4.5</v>
      </c>
      <c r="AB43" s="15"/>
      <c r="AC43" s="15">
        <v>2.6</v>
      </c>
      <c r="AD43" s="15">
        <v>6.1</v>
      </c>
      <c r="AE43" s="15">
        <v>-2.2999999999999998</v>
      </c>
      <c r="AF43" s="15">
        <v>4</v>
      </c>
      <c r="AG43" s="15">
        <v>8.3000000000000007</v>
      </c>
      <c r="AH43" s="15">
        <v>-1.7</v>
      </c>
      <c r="AI43" s="15">
        <v>-3.5</v>
      </c>
      <c r="AJ43" s="15">
        <v>-6.7</v>
      </c>
      <c r="AK43" s="15">
        <v>-1.2</v>
      </c>
      <c r="AL43" s="15">
        <v>1.6</v>
      </c>
      <c r="AM43" s="15">
        <v>-0.3</v>
      </c>
      <c r="AN43" s="15">
        <v>-2.8</v>
      </c>
      <c r="AO43" s="15">
        <v>-3.2</v>
      </c>
      <c r="AP43" s="15">
        <v>1.3</v>
      </c>
      <c r="AQ43" s="15">
        <v>1.3</v>
      </c>
      <c r="AR43" s="15">
        <v>2.2999999999999998</v>
      </c>
      <c r="AS43" s="15">
        <v>5.3</v>
      </c>
      <c r="AT43" s="15">
        <v>-3.4</v>
      </c>
      <c r="AU43" s="15">
        <v>-0.5</v>
      </c>
      <c r="AV43" s="15">
        <v>7.1</v>
      </c>
      <c r="AW43" s="15">
        <v>-1.4</v>
      </c>
      <c r="AX43" s="15">
        <v>-1.2</v>
      </c>
      <c r="AY43" s="15">
        <v>-1.9</v>
      </c>
      <c r="AZ43" s="15">
        <v>2.1</v>
      </c>
      <c r="BA43" s="15">
        <v>-0.9</v>
      </c>
      <c r="BB43" s="15">
        <v>-3.2</v>
      </c>
      <c r="BC43" s="15">
        <v>1.2</v>
      </c>
      <c r="BD43" s="15">
        <v>-2.9</v>
      </c>
      <c r="BE43" s="15">
        <v>-0.9</v>
      </c>
      <c r="BF43" s="15">
        <v>-0.3</v>
      </c>
      <c r="BG43" s="15">
        <v>-0.1</v>
      </c>
      <c r="BH43" s="15">
        <v>0</v>
      </c>
      <c r="BI43" s="15">
        <v>0</v>
      </c>
      <c r="BJ43" s="15">
        <v>0</v>
      </c>
    </row>
    <row r="44" spans="1:62" ht="15" customHeight="1" x14ac:dyDescent="0.25">
      <c r="A44" s="12"/>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row>
    <row r="45" spans="1:62" ht="15" customHeight="1" x14ac:dyDescent="0.25">
      <c r="A45" s="12" t="s">
        <v>100</v>
      </c>
      <c r="B45" s="15">
        <v>0.6</v>
      </c>
      <c r="C45" s="15">
        <v>0.6</v>
      </c>
      <c r="D45" s="15">
        <v>3.8</v>
      </c>
      <c r="E45" s="15">
        <v>4.3</v>
      </c>
      <c r="F45" s="15">
        <v>3.9</v>
      </c>
      <c r="G45" s="15">
        <v>2.8</v>
      </c>
      <c r="H45" s="15">
        <v>3.9</v>
      </c>
      <c r="I45" s="15">
        <v>1</v>
      </c>
      <c r="J45" s="15">
        <v>-0.8</v>
      </c>
      <c r="K45" s="15">
        <v>0.9</v>
      </c>
      <c r="L45" s="15">
        <v>-0.2</v>
      </c>
      <c r="M45" s="15">
        <v>3.7</v>
      </c>
      <c r="N45" s="15">
        <v>3.7</v>
      </c>
      <c r="O45" s="15">
        <v>3.3</v>
      </c>
      <c r="P45" s="15">
        <v>4.4000000000000004</v>
      </c>
      <c r="Q45" s="15">
        <v>3.4</v>
      </c>
      <c r="R45" s="15">
        <v>2.5</v>
      </c>
      <c r="S45" s="15">
        <v>2.5</v>
      </c>
      <c r="T45" s="15">
        <v>3.3</v>
      </c>
      <c r="U45" s="15">
        <v>3.8</v>
      </c>
      <c r="V45" s="15">
        <v>4.4000000000000004</v>
      </c>
      <c r="W45" s="15">
        <v>4.4000000000000004</v>
      </c>
      <c r="X45" s="15">
        <v>2.8</v>
      </c>
      <c r="Y45" s="15">
        <v>5.8</v>
      </c>
      <c r="Z45" s="15">
        <v>6.6</v>
      </c>
      <c r="AA45" s="15">
        <v>6.2</v>
      </c>
      <c r="AB45" s="15">
        <v>5.0999999999999996</v>
      </c>
      <c r="AC45" s="15">
        <v>5.2</v>
      </c>
      <c r="AD45" s="15">
        <v>5.0999999999999996</v>
      </c>
      <c r="AE45" s="15">
        <v>3.5</v>
      </c>
      <c r="AF45" s="15">
        <v>4.3</v>
      </c>
      <c r="AG45" s="15">
        <v>4.8</v>
      </c>
      <c r="AH45" s="15">
        <v>3.2</v>
      </c>
      <c r="AI45" s="15">
        <v>3.1</v>
      </c>
      <c r="AJ45" s="15">
        <v>4.4000000000000004</v>
      </c>
      <c r="AK45" s="15">
        <v>5.2</v>
      </c>
      <c r="AL45" s="15">
        <v>5.9</v>
      </c>
      <c r="AM45" s="15">
        <v>6.6</v>
      </c>
      <c r="AN45" s="15">
        <v>4.9000000000000004</v>
      </c>
      <c r="AO45" s="15">
        <v>2.7</v>
      </c>
      <c r="AP45" s="15">
        <v>3.5</v>
      </c>
      <c r="AQ45" s="15">
        <v>6.6</v>
      </c>
      <c r="AR45" s="15">
        <v>7.3</v>
      </c>
      <c r="AS45" s="15">
        <v>7.8</v>
      </c>
      <c r="AT45" s="15">
        <v>8.3000000000000007</v>
      </c>
      <c r="AU45" s="15">
        <v>8.9</v>
      </c>
      <c r="AV45" s="15">
        <v>4.9000000000000004</v>
      </c>
      <c r="AW45" s="15">
        <v>7.3</v>
      </c>
      <c r="AX45" s="15">
        <v>8.1</v>
      </c>
      <c r="AY45" s="15">
        <v>9</v>
      </c>
      <c r="AZ45" s="15">
        <v>6.8</v>
      </c>
      <c r="BA45" s="15">
        <v>5.6</v>
      </c>
      <c r="BB45" s="15">
        <v>10</v>
      </c>
      <c r="BC45" s="15">
        <v>6.6</v>
      </c>
      <c r="BD45" s="15">
        <v>9.9</v>
      </c>
      <c r="BE45" s="15">
        <v>10.6</v>
      </c>
      <c r="BF45" s="15">
        <v>10.4</v>
      </c>
      <c r="BG45" s="15">
        <v>9.5</v>
      </c>
      <c r="BH45" s="15">
        <v>9.1999999999999993</v>
      </c>
      <c r="BI45" s="15">
        <v>9.1999999999999993</v>
      </c>
      <c r="BJ45" s="15">
        <v>9</v>
      </c>
    </row>
    <row r="46" spans="1:62" ht="15" customHeight="1" x14ac:dyDescent="0.25">
      <c r="A46" s="29"/>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c r="BH46" s="22"/>
      <c r="BI46" s="22"/>
      <c r="BJ46" s="22"/>
    </row>
    <row r="47" spans="1:62" ht="15" customHeight="1" x14ac:dyDescent="0.2">
      <c r="A47" s="26" t="s">
        <v>101</v>
      </c>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row>
    <row r="48" spans="1:62" ht="15" x14ac:dyDescent="0.25">
      <c r="A48" s="23" t="s">
        <v>153</v>
      </c>
      <c r="B48" s="17"/>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7"/>
    </row>
    <row r="49" spans="1:62" ht="15" customHeight="1" x14ac:dyDescent="0.2">
      <c r="A49" s="23" t="s">
        <v>102</v>
      </c>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row>
    <row r="50" spans="1:62" ht="15" x14ac:dyDescent="0.25">
      <c r="A50" s="23" t="s">
        <v>103</v>
      </c>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7"/>
    </row>
    <row r="51" spans="1:62" ht="15" customHeight="1" x14ac:dyDescent="0.2">
      <c r="A51" s="26" t="s">
        <v>44</v>
      </c>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row>
    <row r="52" spans="1:62" ht="15" x14ac:dyDescent="0.25">
      <c r="A52" s="23" t="s">
        <v>104</v>
      </c>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7"/>
    </row>
    <row r="53" spans="1:62" ht="15" customHeight="1" x14ac:dyDescent="0.25">
      <c r="A53" s="13"/>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row>
    <row r="54" spans="1:62" ht="15" customHeight="1" x14ac:dyDescent="0.2">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row>
  </sheetData>
  <hyperlinks>
    <hyperlink ref="A1" location="contents!A1" display="to contents" xr:uid="{00000000-0004-0000-1000-000000000000}"/>
  </hyperlinks>
  <pageMargins left="0.7" right="0.7" top="0.75" bottom="0.75" header="0.3" footer="0.3"/>
  <pageSetup paperSize="9"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J35"/>
  <sheetViews>
    <sheetView workbookViewId="0">
      <pane xSplit="1" ySplit="3" topLeftCell="C4" activePane="bottomRight" state="frozen"/>
      <selection pane="topRight" activeCell="B1" sqref="B1"/>
      <selection pane="bottomLeft" activeCell="A4" sqref="A4"/>
      <selection pane="bottomRight"/>
    </sheetView>
  </sheetViews>
  <sheetFormatPr defaultColWidth="11.42578125" defaultRowHeight="12.75" x14ac:dyDescent="0.2"/>
  <cols>
    <col min="1" max="1" width="51.7109375" customWidth="1"/>
    <col min="2" max="26" width="8" customWidth="1"/>
    <col min="27" max="28" width="15.7109375" customWidth="1"/>
    <col min="29" max="63" width="8" customWidth="1"/>
  </cols>
  <sheetData>
    <row r="1" spans="1:62" x14ac:dyDescent="0.2">
      <c r="A1" s="1" t="s">
        <v>443</v>
      </c>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row>
    <row r="2" spans="1:62" x14ac:dyDescent="0.2">
      <c r="A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row>
    <row r="3" spans="1:62" ht="34.5" customHeight="1" x14ac:dyDescent="0.25">
      <c r="A3" s="18" t="s">
        <v>482</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row>
    <row r="4" spans="1:62" ht="15" customHeight="1" x14ac:dyDescent="0.25">
      <c r="A4" s="3"/>
      <c r="B4" s="3">
        <v>1970</v>
      </c>
      <c r="C4" s="3">
        <v>1971</v>
      </c>
      <c r="D4" s="3">
        <v>1972</v>
      </c>
      <c r="E4" s="3">
        <v>1973</v>
      </c>
      <c r="F4" s="3">
        <v>1974</v>
      </c>
      <c r="G4" s="3">
        <v>1975</v>
      </c>
      <c r="H4" s="3">
        <v>1976</v>
      </c>
      <c r="I4" s="3">
        <v>1977</v>
      </c>
      <c r="J4" s="3">
        <v>1978</v>
      </c>
      <c r="K4" s="3">
        <v>1979</v>
      </c>
      <c r="L4" s="3">
        <v>1980</v>
      </c>
      <c r="M4" s="3">
        <v>1981</v>
      </c>
      <c r="N4" s="3">
        <v>1982</v>
      </c>
      <c r="O4" s="3">
        <v>1983</v>
      </c>
      <c r="P4" s="3">
        <v>1984</v>
      </c>
      <c r="Q4" s="3">
        <v>1985</v>
      </c>
      <c r="R4" s="3">
        <v>1986</v>
      </c>
      <c r="S4" s="3">
        <v>1987</v>
      </c>
      <c r="T4" s="3">
        <v>1988</v>
      </c>
      <c r="U4" s="3">
        <v>1989</v>
      </c>
      <c r="V4" s="3">
        <v>1990</v>
      </c>
      <c r="W4" s="3">
        <v>1991</v>
      </c>
      <c r="X4" s="3">
        <v>1992</v>
      </c>
      <c r="Y4" s="3">
        <v>1993</v>
      </c>
      <c r="Z4" s="3">
        <v>1994</v>
      </c>
      <c r="AA4" s="3">
        <v>1995</v>
      </c>
      <c r="AB4" s="3">
        <v>1995</v>
      </c>
      <c r="AC4" s="3">
        <v>1996</v>
      </c>
      <c r="AD4" s="3">
        <v>1997</v>
      </c>
      <c r="AE4" s="3">
        <v>1998</v>
      </c>
      <c r="AF4" s="3">
        <v>1999</v>
      </c>
      <c r="AG4" s="3">
        <v>2000</v>
      </c>
      <c r="AH4" s="3">
        <v>2001</v>
      </c>
      <c r="AI4" s="3">
        <v>2002</v>
      </c>
      <c r="AJ4" s="3">
        <v>2003</v>
      </c>
      <c r="AK4" s="3">
        <v>2004</v>
      </c>
      <c r="AL4" s="3">
        <v>2005</v>
      </c>
      <c r="AM4" s="3">
        <v>2006</v>
      </c>
      <c r="AN4" s="3">
        <v>2007</v>
      </c>
      <c r="AO4" s="3">
        <v>2008</v>
      </c>
      <c r="AP4" s="3">
        <v>2009</v>
      </c>
      <c r="AQ4" s="3">
        <v>2010</v>
      </c>
      <c r="AR4" s="3">
        <v>2011</v>
      </c>
      <c r="AS4" s="3">
        <v>2012</v>
      </c>
      <c r="AT4" s="3">
        <v>2013</v>
      </c>
      <c r="AU4" s="3">
        <v>2014</v>
      </c>
      <c r="AV4" s="3">
        <v>2015</v>
      </c>
      <c r="AW4" s="3">
        <v>2016</v>
      </c>
      <c r="AX4" s="3">
        <v>2017</v>
      </c>
      <c r="AY4" s="3">
        <v>2018</v>
      </c>
      <c r="AZ4" s="3">
        <v>2019</v>
      </c>
      <c r="BA4" s="3">
        <v>2020</v>
      </c>
      <c r="BB4" s="3">
        <v>2021</v>
      </c>
      <c r="BC4" s="3">
        <v>2022</v>
      </c>
      <c r="BD4" s="3">
        <v>2023</v>
      </c>
      <c r="BE4" s="3">
        <v>2024</v>
      </c>
      <c r="BF4" s="3">
        <v>2025</v>
      </c>
      <c r="BG4" s="3">
        <v>2026</v>
      </c>
      <c r="BH4" s="3">
        <v>2027</v>
      </c>
      <c r="BI4" s="3">
        <v>2028</v>
      </c>
      <c r="BJ4" s="3">
        <v>2029</v>
      </c>
    </row>
    <row r="5" spans="1:62" ht="15" customHeight="1" x14ac:dyDescent="0.25">
      <c r="A5" s="20" t="s">
        <v>88</v>
      </c>
      <c r="B5" s="15"/>
      <c r="C5" s="15"/>
      <c r="D5" s="15"/>
      <c r="E5" s="15"/>
      <c r="F5" s="15"/>
      <c r="G5" s="15"/>
      <c r="H5" s="15"/>
      <c r="I5" s="15"/>
      <c r="J5" s="15"/>
      <c r="K5" s="15"/>
      <c r="L5" s="15"/>
      <c r="M5" s="15"/>
      <c r="N5" s="15"/>
      <c r="O5" s="15"/>
      <c r="P5" s="15"/>
      <c r="Q5" s="15"/>
      <c r="R5" s="15"/>
      <c r="S5" s="15"/>
      <c r="T5" s="15"/>
      <c r="U5" s="15"/>
      <c r="V5" s="15"/>
      <c r="W5" s="15"/>
      <c r="X5" s="15"/>
      <c r="Y5" s="15"/>
      <c r="Z5" s="15"/>
      <c r="AA5" s="3" t="s">
        <v>473</v>
      </c>
      <c r="AB5" s="3" t="s">
        <v>472</v>
      </c>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row>
    <row r="6" spans="1:62" ht="15" customHeight="1" x14ac:dyDescent="0.25">
      <c r="A6" s="27" t="s">
        <v>155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row>
    <row r="7" spans="1:62" ht="15" customHeight="1" x14ac:dyDescent="0.25">
      <c r="A7" s="3" t="s">
        <v>110</v>
      </c>
      <c r="B7" s="15">
        <v>5</v>
      </c>
      <c r="C7" s="15">
        <v>8.5</v>
      </c>
      <c r="D7" s="15">
        <v>7</v>
      </c>
      <c r="E7" s="15">
        <v>9.1</v>
      </c>
      <c r="F7" s="15">
        <v>10.4</v>
      </c>
      <c r="G7" s="15">
        <v>9.1999999999999993</v>
      </c>
      <c r="H7" s="15">
        <v>9.3000000000000007</v>
      </c>
      <c r="I7" s="15">
        <v>6.5</v>
      </c>
      <c r="J7" s="15">
        <v>4.9000000000000004</v>
      </c>
      <c r="K7" s="15">
        <v>4.2</v>
      </c>
      <c r="L7" s="15">
        <v>6.8</v>
      </c>
      <c r="M7" s="15">
        <v>5.3</v>
      </c>
      <c r="N7" s="15">
        <v>4.8</v>
      </c>
      <c r="O7" s="15">
        <v>2.7</v>
      </c>
      <c r="P7" s="15">
        <v>2.9</v>
      </c>
      <c r="Q7" s="15">
        <v>2.4</v>
      </c>
      <c r="R7" s="15">
        <v>-0.3</v>
      </c>
      <c r="S7" s="15">
        <v>0</v>
      </c>
      <c r="T7" s="15">
        <v>0.8</v>
      </c>
      <c r="U7" s="15">
        <v>1.7</v>
      </c>
      <c r="V7" s="15">
        <v>1.5</v>
      </c>
      <c r="W7" s="15">
        <v>3.4</v>
      </c>
      <c r="X7" s="15">
        <v>3.2</v>
      </c>
      <c r="Y7" s="15">
        <v>2.2000000000000002</v>
      </c>
      <c r="Z7" s="15">
        <v>2.6</v>
      </c>
      <c r="AA7" s="15">
        <v>2</v>
      </c>
      <c r="AB7" s="15"/>
      <c r="AC7" s="15">
        <v>1.3</v>
      </c>
      <c r="AD7" s="15">
        <v>2.2999999999999998</v>
      </c>
      <c r="AE7" s="15">
        <v>1.6</v>
      </c>
      <c r="AF7" s="15">
        <v>1.8</v>
      </c>
      <c r="AG7" s="15">
        <v>2.9</v>
      </c>
      <c r="AH7" s="15">
        <v>3.3</v>
      </c>
      <c r="AI7" s="15">
        <v>3.6</v>
      </c>
      <c r="AJ7" s="15">
        <v>2.5</v>
      </c>
      <c r="AK7" s="15">
        <v>1.3</v>
      </c>
      <c r="AL7" s="15">
        <v>1.8</v>
      </c>
      <c r="AM7" s="15">
        <v>2.8</v>
      </c>
      <c r="AN7" s="15">
        <v>2.2000000000000002</v>
      </c>
      <c r="AO7" s="15">
        <v>2.2999999999999998</v>
      </c>
      <c r="AP7" s="15">
        <v>-1.1000000000000001</v>
      </c>
      <c r="AQ7" s="15">
        <v>1.6</v>
      </c>
      <c r="AR7" s="15">
        <v>2.8</v>
      </c>
      <c r="AS7" s="15">
        <v>1</v>
      </c>
      <c r="AT7" s="15">
        <v>2</v>
      </c>
      <c r="AU7" s="15">
        <v>0.9</v>
      </c>
      <c r="AV7" s="15">
        <v>0.1</v>
      </c>
      <c r="AW7" s="15">
        <v>0.6</v>
      </c>
      <c r="AX7" s="15">
        <v>2.1</v>
      </c>
      <c r="AY7" s="15">
        <v>2.1</v>
      </c>
      <c r="AZ7" s="15">
        <v>2.2999999999999998</v>
      </c>
      <c r="BA7" s="15">
        <v>2</v>
      </c>
      <c r="BB7" s="15">
        <v>4.4000000000000004</v>
      </c>
      <c r="BC7" s="15">
        <v>7.5</v>
      </c>
      <c r="BD7" s="15">
        <v>6.9</v>
      </c>
      <c r="BE7" s="15">
        <v>2.8</v>
      </c>
      <c r="BF7" s="15">
        <v>2.7</v>
      </c>
      <c r="BG7" s="15">
        <v>2.1</v>
      </c>
      <c r="BH7" s="15">
        <v>2.2000000000000002</v>
      </c>
      <c r="BI7" s="15">
        <v>2.2000000000000002</v>
      </c>
      <c r="BJ7" s="15">
        <v>2.2000000000000002</v>
      </c>
    </row>
    <row r="8" spans="1:62" ht="15" customHeight="1" x14ac:dyDescent="0.25">
      <c r="A8" s="12" t="s">
        <v>14</v>
      </c>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v>1.9</v>
      </c>
      <c r="AE8" s="15">
        <v>1.8</v>
      </c>
      <c r="AF8" s="15">
        <v>2</v>
      </c>
      <c r="AG8" s="15">
        <v>2.2999999999999998</v>
      </c>
      <c r="AH8" s="15">
        <v>5.0999999999999996</v>
      </c>
      <c r="AI8" s="15">
        <v>3.9</v>
      </c>
      <c r="AJ8" s="15">
        <v>2.2000000000000002</v>
      </c>
      <c r="AK8" s="15">
        <v>1.4</v>
      </c>
      <c r="AL8" s="15">
        <v>1.5</v>
      </c>
      <c r="AM8" s="15">
        <v>1.6</v>
      </c>
      <c r="AN8" s="15">
        <v>1.6</v>
      </c>
      <c r="AO8" s="15">
        <v>2.2000000000000002</v>
      </c>
      <c r="AP8" s="15">
        <v>1</v>
      </c>
      <c r="AQ8" s="15">
        <v>0.9</v>
      </c>
      <c r="AR8" s="15">
        <v>2.5</v>
      </c>
      <c r="AS8" s="15">
        <v>2.8</v>
      </c>
      <c r="AT8" s="15">
        <v>2.6</v>
      </c>
      <c r="AU8" s="15">
        <v>0.3</v>
      </c>
      <c r="AV8" s="15">
        <v>0.2</v>
      </c>
      <c r="AW8" s="15">
        <v>0.1</v>
      </c>
      <c r="AX8" s="15">
        <v>1.3</v>
      </c>
      <c r="AY8" s="15">
        <v>1.6</v>
      </c>
      <c r="AZ8" s="15">
        <v>2.7</v>
      </c>
      <c r="BA8" s="15">
        <v>1.1000000000000001</v>
      </c>
      <c r="BB8" s="15">
        <v>2.8</v>
      </c>
      <c r="BC8" s="15">
        <v>11.6</v>
      </c>
      <c r="BD8" s="15">
        <v>4.0999999999999996</v>
      </c>
      <c r="BE8" s="15">
        <v>3.2</v>
      </c>
      <c r="BF8" s="15">
        <v>3</v>
      </c>
      <c r="BG8" s="15">
        <v>2.4</v>
      </c>
      <c r="BH8" s="15">
        <v>2.2000000000000002</v>
      </c>
      <c r="BI8" s="15">
        <v>2.1</v>
      </c>
      <c r="BJ8" s="15">
        <v>2.1</v>
      </c>
    </row>
    <row r="9" spans="1:62" ht="15" customHeight="1" x14ac:dyDescent="0.25">
      <c r="A9" s="3" t="s">
        <v>33</v>
      </c>
      <c r="B9" s="15">
        <v>4.4000000000000004</v>
      </c>
      <c r="C9" s="15">
        <v>7.6</v>
      </c>
      <c r="D9" s="15">
        <v>7.8</v>
      </c>
      <c r="E9" s="15">
        <v>8</v>
      </c>
      <c r="F9" s="15">
        <v>9.6</v>
      </c>
      <c r="G9" s="15">
        <v>10.199999999999999</v>
      </c>
      <c r="H9" s="15">
        <v>8.8000000000000007</v>
      </c>
      <c r="I9" s="15">
        <v>6.7</v>
      </c>
      <c r="J9" s="15">
        <v>4.0999999999999996</v>
      </c>
      <c r="K9" s="15">
        <v>4.2</v>
      </c>
      <c r="L9" s="15">
        <v>6.5</v>
      </c>
      <c r="M9" s="15">
        <v>6.7</v>
      </c>
      <c r="N9" s="15">
        <v>6</v>
      </c>
      <c r="O9" s="15">
        <v>2.8</v>
      </c>
      <c r="P9" s="15">
        <v>3.3</v>
      </c>
      <c r="Q9" s="15">
        <v>2.2999999999999998</v>
      </c>
      <c r="R9" s="15">
        <v>0.2</v>
      </c>
      <c r="S9" s="15">
        <v>-0.5</v>
      </c>
      <c r="T9" s="15">
        <v>0.7</v>
      </c>
      <c r="U9" s="15">
        <v>1.1000000000000001</v>
      </c>
      <c r="V9" s="15">
        <v>2.5</v>
      </c>
      <c r="W9" s="15">
        <v>3.9</v>
      </c>
      <c r="X9" s="15">
        <v>3.7</v>
      </c>
      <c r="Y9" s="15">
        <v>2.1</v>
      </c>
      <c r="Z9" s="15">
        <v>2.7</v>
      </c>
      <c r="AA9" s="15">
        <v>2</v>
      </c>
      <c r="AB9" s="15"/>
      <c r="AC9" s="15">
        <v>2.1</v>
      </c>
      <c r="AD9" s="15">
        <v>2.1</v>
      </c>
      <c r="AE9" s="15">
        <v>2</v>
      </c>
      <c r="AF9" s="15">
        <v>2.1</v>
      </c>
      <c r="AG9" s="15">
        <v>2.4</v>
      </c>
      <c r="AH9" s="15">
        <v>4.0999999999999996</v>
      </c>
      <c r="AI9" s="15">
        <v>3.3</v>
      </c>
      <c r="AJ9" s="15">
        <v>2.1</v>
      </c>
      <c r="AK9" s="15">
        <v>1.3</v>
      </c>
      <c r="AL9" s="15">
        <v>1.7</v>
      </c>
      <c r="AM9" s="15">
        <v>1.1000000000000001</v>
      </c>
      <c r="AN9" s="15">
        <v>1.6</v>
      </c>
      <c r="AO9" s="15">
        <v>2.5</v>
      </c>
      <c r="AP9" s="15">
        <v>1.2</v>
      </c>
      <c r="AQ9" s="15">
        <v>1.3</v>
      </c>
      <c r="AR9" s="15">
        <v>2.2999999999999998</v>
      </c>
      <c r="AS9" s="15">
        <v>2.5</v>
      </c>
      <c r="AT9" s="15">
        <v>2.5</v>
      </c>
      <c r="AU9" s="15">
        <v>1</v>
      </c>
      <c r="AV9" s="15">
        <v>0.6</v>
      </c>
      <c r="AW9" s="15">
        <v>0.3</v>
      </c>
      <c r="AX9" s="15">
        <v>1.4</v>
      </c>
      <c r="AY9" s="15">
        <v>1.7</v>
      </c>
      <c r="AZ9" s="15">
        <v>2.6</v>
      </c>
      <c r="BA9" s="15">
        <v>1.3</v>
      </c>
      <c r="BB9" s="15">
        <v>2.7</v>
      </c>
      <c r="BC9" s="15">
        <v>10</v>
      </c>
      <c r="BD9" s="15">
        <v>3.8</v>
      </c>
      <c r="BE9" s="15">
        <v>3.3</v>
      </c>
      <c r="BF9" s="15">
        <v>3.2</v>
      </c>
      <c r="BG9" s="15">
        <v>2.6</v>
      </c>
      <c r="BH9" s="15">
        <v>2.2999999999999998</v>
      </c>
      <c r="BI9" s="15">
        <v>2.2000000000000002</v>
      </c>
      <c r="BJ9" s="15">
        <v>2.2000000000000002</v>
      </c>
    </row>
    <row r="10" spans="1:62" ht="15" customHeight="1" x14ac:dyDescent="0.25">
      <c r="A10" s="34" t="s">
        <v>186</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v>1.7</v>
      </c>
      <c r="AZ10" s="15">
        <v>2.6</v>
      </c>
      <c r="BA10" s="15">
        <v>1.3</v>
      </c>
      <c r="BB10" s="15">
        <v>2.1</v>
      </c>
      <c r="BC10" s="15">
        <v>6.8</v>
      </c>
      <c r="BD10" s="15">
        <v>7.8</v>
      </c>
      <c r="BE10" s="15">
        <v>3.1</v>
      </c>
      <c r="BF10" s="15">
        <v>3.2</v>
      </c>
      <c r="BG10" s="15">
        <v>2.6</v>
      </c>
      <c r="BH10" s="15">
        <v>2.2999999999999998</v>
      </c>
      <c r="BI10" s="15">
        <v>2.2000000000000002</v>
      </c>
      <c r="BJ10" s="15">
        <v>2.2000000000000002</v>
      </c>
    </row>
    <row r="11" spans="1:62" ht="15" customHeight="1" x14ac:dyDescent="0.25">
      <c r="A11" s="12" t="s">
        <v>156</v>
      </c>
      <c r="B11" s="15"/>
      <c r="C11" s="15"/>
      <c r="D11" s="15"/>
      <c r="E11" s="15"/>
      <c r="F11" s="15"/>
      <c r="G11" s="15"/>
      <c r="H11" s="15">
        <v>8.1999999999999993</v>
      </c>
      <c r="I11" s="15">
        <v>5.7</v>
      </c>
      <c r="J11" s="15">
        <v>3.3</v>
      </c>
      <c r="K11" s="15">
        <v>4</v>
      </c>
      <c r="L11" s="15">
        <v>6</v>
      </c>
      <c r="M11" s="15">
        <v>6.7</v>
      </c>
      <c r="N11" s="15">
        <v>5.4</v>
      </c>
      <c r="O11" s="15">
        <v>2.6</v>
      </c>
      <c r="P11" s="15">
        <v>2.2999999999999998</v>
      </c>
      <c r="Q11" s="15">
        <v>2.5</v>
      </c>
      <c r="R11" s="15">
        <v>0</v>
      </c>
      <c r="S11" s="15">
        <v>-1.6</v>
      </c>
      <c r="T11" s="15">
        <v>0.6</v>
      </c>
      <c r="U11" s="15">
        <v>2.1</v>
      </c>
      <c r="V11" s="15">
        <v>2.4</v>
      </c>
      <c r="W11" s="15">
        <v>2.6</v>
      </c>
      <c r="X11" s="15">
        <v>2.4</v>
      </c>
      <c r="Y11" s="15">
        <v>2.2000000000000002</v>
      </c>
      <c r="Z11" s="15">
        <v>2.4</v>
      </c>
      <c r="AA11" s="15">
        <v>1.8</v>
      </c>
      <c r="AB11" s="15"/>
      <c r="AC11" s="15">
        <v>1.5</v>
      </c>
      <c r="AD11" s="15">
        <v>1.9</v>
      </c>
      <c r="AE11" s="15">
        <v>1.7</v>
      </c>
      <c r="AF11" s="15">
        <v>1.7</v>
      </c>
      <c r="AG11" s="15">
        <v>2</v>
      </c>
      <c r="AH11" s="15">
        <v>3.1</v>
      </c>
      <c r="AI11" s="15">
        <v>3.2</v>
      </c>
      <c r="AJ11" s="15">
        <v>1.9</v>
      </c>
      <c r="AK11" s="15">
        <v>0.9</v>
      </c>
      <c r="AL11" s="15">
        <v>1.4</v>
      </c>
      <c r="AM11" s="15">
        <v>1.5</v>
      </c>
      <c r="AN11" s="15">
        <v>1.5</v>
      </c>
      <c r="AO11" s="15">
        <v>2.2000000000000002</v>
      </c>
      <c r="AP11" s="15">
        <v>0.9</v>
      </c>
      <c r="AQ11" s="15">
        <v>1.1000000000000001</v>
      </c>
      <c r="AR11" s="15">
        <v>2.2000000000000002</v>
      </c>
      <c r="AS11" s="15">
        <v>2.1</v>
      </c>
      <c r="AT11" s="15">
        <v>1.3</v>
      </c>
      <c r="AU11" s="15">
        <v>0.6</v>
      </c>
      <c r="AV11" s="15">
        <v>0.4</v>
      </c>
      <c r="AW11" s="15">
        <v>0.3</v>
      </c>
      <c r="AX11" s="15">
        <v>1.4</v>
      </c>
      <c r="AY11" s="15">
        <v>1.4</v>
      </c>
      <c r="AZ11" s="15">
        <v>1.6</v>
      </c>
      <c r="BA11" s="15">
        <v>1.2</v>
      </c>
      <c r="BB11" s="15">
        <v>2.5</v>
      </c>
      <c r="BC11" s="15">
        <v>11.8</v>
      </c>
      <c r="BD11" s="15">
        <v>3</v>
      </c>
      <c r="BE11" s="15">
        <v>2.4</v>
      </c>
      <c r="BF11" s="15">
        <v>2.8</v>
      </c>
      <c r="BG11" s="15">
        <v>2</v>
      </c>
      <c r="BH11" s="15">
        <v>2.2000000000000002</v>
      </c>
      <c r="BI11" s="15">
        <v>2.2000000000000002</v>
      </c>
      <c r="BJ11" s="15">
        <v>2.2000000000000002</v>
      </c>
    </row>
    <row r="12" spans="1:62" ht="15" customHeight="1" x14ac:dyDescent="0.25">
      <c r="A12" s="12"/>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row>
    <row r="13" spans="1:62" ht="15" customHeight="1" x14ac:dyDescent="0.25">
      <c r="A13" s="21" t="s">
        <v>181</v>
      </c>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row>
    <row r="14" spans="1:62" ht="15" customHeight="1" x14ac:dyDescent="0.25">
      <c r="A14" s="12" t="s">
        <v>154</v>
      </c>
      <c r="B14" s="15">
        <v>8.1999999999999993</v>
      </c>
      <c r="C14" s="15">
        <v>11.4</v>
      </c>
      <c r="D14" s="15">
        <v>13.6</v>
      </c>
      <c r="E14" s="15">
        <v>12</v>
      </c>
      <c r="F14" s="15">
        <v>14.3</v>
      </c>
      <c r="G14" s="15">
        <v>12.5</v>
      </c>
      <c r="H14" s="15">
        <v>9</v>
      </c>
      <c r="I14" s="15">
        <v>7.6</v>
      </c>
      <c r="J14" s="15">
        <v>6.5</v>
      </c>
      <c r="K14" s="15">
        <v>5.6</v>
      </c>
      <c r="L14" s="15">
        <v>4.7</v>
      </c>
      <c r="M14" s="15">
        <v>4</v>
      </c>
      <c r="N14" s="15">
        <v>7.6</v>
      </c>
      <c r="O14" s="15">
        <v>3.3</v>
      </c>
      <c r="P14" s="15">
        <v>1.2</v>
      </c>
      <c r="Q14" s="15">
        <v>3</v>
      </c>
      <c r="R14" s="15">
        <v>2.1</v>
      </c>
      <c r="S14" s="15">
        <v>1.1000000000000001</v>
      </c>
      <c r="T14" s="15">
        <v>0.9</v>
      </c>
      <c r="U14" s="15">
        <v>1.8</v>
      </c>
      <c r="V14" s="15">
        <v>3</v>
      </c>
      <c r="W14" s="15">
        <v>3.9</v>
      </c>
      <c r="X14" s="15">
        <v>4.4000000000000004</v>
      </c>
      <c r="Y14" s="15">
        <v>3.4</v>
      </c>
      <c r="Z14" s="15">
        <v>1.5</v>
      </c>
      <c r="AA14" s="15">
        <v>1.5</v>
      </c>
      <c r="AB14" s="15"/>
      <c r="AC14" s="15">
        <v>2.1</v>
      </c>
      <c r="AD14" s="15">
        <v>2.7</v>
      </c>
      <c r="AE14" s="15">
        <v>3.3</v>
      </c>
      <c r="AF14" s="15">
        <v>3.2</v>
      </c>
      <c r="AG14" s="15">
        <v>3.2</v>
      </c>
      <c r="AH14" s="15">
        <v>4.2</v>
      </c>
      <c r="AI14" s="15">
        <v>3.5</v>
      </c>
      <c r="AJ14" s="15">
        <v>2.7</v>
      </c>
      <c r="AK14" s="15">
        <v>1.5</v>
      </c>
      <c r="AL14" s="15">
        <v>0.8</v>
      </c>
      <c r="AM14" s="15">
        <v>1.9</v>
      </c>
      <c r="AN14" s="15">
        <v>1.8</v>
      </c>
      <c r="AO14" s="15">
        <v>3.3</v>
      </c>
      <c r="AP14" s="15">
        <v>2.7</v>
      </c>
      <c r="AQ14" s="15">
        <v>1</v>
      </c>
      <c r="AR14" s="15">
        <v>1.2</v>
      </c>
      <c r="AS14" s="15">
        <v>1.6</v>
      </c>
      <c r="AT14" s="15">
        <v>1.2</v>
      </c>
      <c r="AU14" s="15">
        <v>1</v>
      </c>
      <c r="AV14" s="15">
        <v>1.2</v>
      </c>
      <c r="AW14" s="15">
        <v>1.5</v>
      </c>
      <c r="AX14" s="15">
        <v>1.6</v>
      </c>
      <c r="AY14" s="15">
        <v>2</v>
      </c>
      <c r="AZ14" s="15">
        <v>2.2999999999999998</v>
      </c>
      <c r="BA14" s="15">
        <v>2.8</v>
      </c>
      <c r="BB14" s="15">
        <v>1.9</v>
      </c>
      <c r="BC14" s="15">
        <v>3</v>
      </c>
      <c r="BD14" s="15">
        <v>6</v>
      </c>
      <c r="BE14" s="15">
        <v>6.5</v>
      </c>
      <c r="BF14" s="15">
        <v>4.8</v>
      </c>
      <c r="BG14" s="15">
        <v>4.0999999999999996</v>
      </c>
      <c r="BH14" s="15">
        <v>3.6</v>
      </c>
      <c r="BI14" s="15">
        <v>3.4</v>
      </c>
      <c r="BJ14" s="15">
        <v>3.2</v>
      </c>
    </row>
    <row r="15" spans="1:62" ht="15" customHeight="1" x14ac:dyDescent="0.25">
      <c r="A15" s="12" t="s">
        <v>111</v>
      </c>
      <c r="B15" s="15">
        <v>6.4</v>
      </c>
      <c r="C15" s="15">
        <v>3</v>
      </c>
      <c r="D15" s="15">
        <v>-0.2</v>
      </c>
      <c r="E15" s="15">
        <v>3.4</v>
      </c>
      <c r="F15" s="15">
        <v>4.4000000000000004</v>
      </c>
      <c r="G15" s="15">
        <v>3</v>
      </c>
      <c r="H15" s="15">
        <v>-0.1</v>
      </c>
      <c r="I15" s="15">
        <v>2.5</v>
      </c>
      <c r="J15" s="15">
        <v>3.3</v>
      </c>
      <c r="K15" s="15">
        <v>0.5</v>
      </c>
      <c r="L15" s="15">
        <v>-0.4</v>
      </c>
      <c r="M15" s="15">
        <v>-0.9</v>
      </c>
      <c r="N15" s="15">
        <v>-0.4</v>
      </c>
      <c r="O15" s="15">
        <v>0.5</v>
      </c>
      <c r="P15" s="15">
        <v>0.5</v>
      </c>
      <c r="Q15" s="15">
        <v>2.1</v>
      </c>
      <c r="R15" s="15">
        <v>1.5</v>
      </c>
      <c r="S15" s="15">
        <v>1</v>
      </c>
      <c r="T15" s="15">
        <v>0.5</v>
      </c>
      <c r="U15" s="15">
        <v>0.2</v>
      </c>
      <c r="V15" s="15">
        <v>-0.4</v>
      </c>
      <c r="W15" s="15">
        <v>1.1000000000000001</v>
      </c>
      <c r="X15" s="15">
        <v>-1.6</v>
      </c>
      <c r="Y15" s="15">
        <v>0.9</v>
      </c>
      <c r="Z15" s="15">
        <v>1</v>
      </c>
      <c r="AA15" s="15">
        <v>-0.5</v>
      </c>
      <c r="AB15" s="15"/>
      <c r="AC15" s="15">
        <v>-1.2</v>
      </c>
      <c r="AD15" s="15">
        <v>1.4</v>
      </c>
      <c r="AE15" s="15">
        <v>-6.2</v>
      </c>
      <c r="AF15" s="15">
        <v>0.9</v>
      </c>
      <c r="AG15" s="15">
        <v>2.7</v>
      </c>
      <c r="AH15" s="15">
        <v>0.7</v>
      </c>
      <c r="AI15" s="15">
        <v>0.8</v>
      </c>
      <c r="AJ15" s="15">
        <v>0.4</v>
      </c>
      <c r="AK15" s="15">
        <v>-0.2</v>
      </c>
      <c r="AL15" s="15">
        <v>2</v>
      </c>
      <c r="AM15" s="15">
        <v>1.1000000000000001</v>
      </c>
      <c r="AN15" s="15">
        <v>1.5</v>
      </c>
      <c r="AO15" s="15">
        <v>-0.8</v>
      </c>
      <c r="AP15" s="15">
        <v>0.1</v>
      </c>
      <c r="AQ15" s="15">
        <v>0.1</v>
      </c>
      <c r="AR15" s="15">
        <v>0.3</v>
      </c>
      <c r="AS15" s="15">
        <v>0.4</v>
      </c>
      <c r="AT15" s="15">
        <v>0.3</v>
      </c>
      <c r="AU15" s="15">
        <v>-1.5</v>
      </c>
      <c r="AV15" s="15">
        <v>0.3</v>
      </c>
      <c r="AW15" s="15">
        <v>-0.9</v>
      </c>
      <c r="AX15" s="15">
        <v>-0.8</v>
      </c>
      <c r="AY15" s="15">
        <v>-0.2</v>
      </c>
      <c r="AZ15" s="15">
        <v>0</v>
      </c>
      <c r="BA15" s="15">
        <v>4.3</v>
      </c>
      <c r="BB15" s="15">
        <v>-1.2</v>
      </c>
      <c r="BC15" s="15">
        <v>-0.6</v>
      </c>
      <c r="BD15" s="15">
        <v>1.1000000000000001</v>
      </c>
      <c r="BE15" s="15">
        <v>0</v>
      </c>
      <c r="BF15" s="15">
        <v>0.3</v>
      </c>
      <c r="BG15" s="15">
        <v>0.3</v>
      </c>
      <c r="BH15" s="15">
        <v>0.3</v>
      </c>
      <c r="BI15" s="15">
        <v>0.3</v>
      </c>
      <c r="BJ15" s="15">
        <v>0.3</v>
      </c>
    </row>
    <row r="16" spans="1:62" ht="15" customHeight="1" x14ac:dyDescent="0.25">
      <c r="A16" s="12" t="s">
        <v>112</v>
      </c>
      <c r="B16" s="15">
        <v>14.6</v>
      </c>
      <c r="C16" s="15">
        <v>14.4</v>
      </c>
      <c r="D16" s="15">
        <v>13.4</v>
      </c>
      <c r="E16" s="15">
        <v>15.4</v>
      </c>
      <c r="F16" s="15">
        <v>18.7</v>
      </c>
      <c r="G16" s="15">
        <v>15.5</v>
      </c>
      <c r="H16" s="15">
        <v>8.9</v>
      </c>
      <c r="I16" s="15">
        <v>10.1</v>
      </c>
      <c r="J16" s="15">
        <v>9.8000000000000007</v>
      </c>
      <c r="K16" s="15">
        <v>6.1</v>
      </c>
      <c r="L16" s="15">
        <v>4.3</v>
      </c>
      <c r="M16" s="15">
        <v>3.1</v>
      </c>
      <c r="N16" s="15">
        <v>7.2</v>
      </c>
      <c r="O16" s="15">
        <v>3.8</v>
      </c>
      <c r="P16" s="15">
        <v>1.7</v>
      </c>
      <c r="Q16" s="15">
        <v>5.2</v>
      </c>
      <c r="R16" s="15">
        <v>3.5</v>
      </c>
      <c r="S16" s="15">
        <v>2.1</v>
      </c>
      <c r="T16" s="15">
        <v>1.5</v>
      </c>
      <c r="U16" s="15">
        <v>2.1</v>
      </c>
      <c r="V16" s="15">
        <v>2.6</v>
      </c>
      <c r="W16" s="15">
        <v>5</v>
      </c>
      <c r="X16" s="15">
        <v>2.7</v>
      </c>
      <c r="Y16" s="15">
        <v>4.3</v>
      </c>
      <c r="Z16" s="15">
        <v>2.5</v>
      </c>
      <c r="AA16" s="15">
        <v>1</v>
      </c>
      <c r="AB16" s="15"/>
      <c r="AC16" s="15">
        <v>1</v>
      </c>
      <c r="AD16" s="15">
        <v>4</v>
      </c>
      <c r="AE16" s="15">
        <v>-3</v>
      </c>
      <c r="AF16" s="15">
        <v>4</v>
      </c>
      <c r="AG16" s="15">
        <v>5.8</v>
      </c>
      <c r="AH16" s="15">
        <v>4.9000000000000004</v>
      </c>
      <c r="AI16" s="15">
        <v>4.2</v>
      </c>
      <c r="AJ16" s="15">
        <v>3.1</v>
      </c>
      <c r="AK16" s="15">
        <v>1.4</v>
      </c>
      <c r="AL16" s="15">
        <v>2.8</v>
      </c>
      <c r="AM16" s="15">
        <v>3</v>
      </c>
      <c r="AN16" s="15">
        <v>3.3</v>
      </c>
      <c r="AO16" s="15">
        <v>2.5</v>
      </c>
      <c r="AP16" s="15">
        <v>2.9</v>
      </c>
      <c r="AQ16" s="15">
        <v>1.1000000000000001</v>
      </c>
      <c r="AR16" s="15">
        <v>1.5</v>
      </c>
      <c r="AS16" s="15">
        <v>2</v>
      </c>
      <c r="AT16" s="15">
        <v>1.5</v>
      </c>
      <c r="AU16" s="15">
        <v>-0.5</v>
      </c>
      <c r="AV16" s="15">
        <v>1.5</v>
      </c>
      <c r="AW16" s="15">
        <v>0.6</v>
      </c>
      <c r="AX16" s="15">
        <v>0.8</v>
      </c>
      <c r="AY16" s="15">
        <v>1.8</v>
      </c>
      <c r="AZ16" s="15">
        <v>2.2999999999999998</v>
      </c>
      <c r="BA16" s="15">
        <v>7.1</v>
      </c>
      <c r="BB16" s="15">
        <v>0.7</v>
      </c>
      <c r="BC16" s="15">
        <v>2.4</v>
      </c>
      <c r="BD16" s="15">
        <v>7.1</v>
      </c>
      <c r="BE16" s="15">
        <v>6.5</v>
      </c>
      <c r="BF16" s="15">
        <v>5.0999999999999996</v>
      </c>
      <c r="BG16" s="15">
        <v>4.4000000000000004</v>
      </c>
      <c r="BH16" s="15">
        <v>3.9</v>
      </c>
      <c r="BI16" s="15">
        <v>3.7</v>
      </c>
      <c r="BJ16" s="15">
        <v>3.5</v>
      </c>
    </row>
    <row r="17" spans="1:62" ht="15" customHeight="1" x14ac:dyDescent="0.25">
      <c r="A17" s="12" t="s">
        <v>113</v>
      </c>
      <c r="B17" s="15">
        <v>0</v>
      </c>
      <c r="C17" s="15">
        <v>0.9</v>
      </c>
      <c r="D17" s="15">
        <v>0.7</v>
      </c>
      <c r="E17" s="15">
        <v>2.1</v>
      </c>
      <c r="F17" s="15">
        <v>0.6</v>
      </c>
      <c r="G17" s="15">
        <v>0</v>
      </c>
      <c r="H17" s="15">
        <v>0.7</v>
      </c>
      <c r="I17" s="15">
        <v>-0.7</v>
      </c>
      <c r="J17" s="15">
        <v>-0.1</v>
      </c>
      <c r="K17" s="15">
        <v>0.2</v>
      </c>
      <c r="L17" s="15">
        <v>0.5</v>
      </c>
      <c r="M17" s="15">
        <v>-0.5</v>
      </c>
      <c r="N17" s="15">
        <v>-0.8</v>
      </c>
      <c r="O17" s="15">
        <v>1.3</v>
      </c>
      <c r="P17" s="15">
        <v>-0.8</v>
      </c>
      <c r="Q17" s="15">
        <v>-1.2</v>
      </c>
      <c r="R17" s="15">
        <v>-0.5</v>
      </c>
      <c r="S17" s="15">
        <v>0</v>
      </c>
      <c r="T17" s="15">
        <v>-0.9</v>
      </c>
      <c r="U17" s="15">
        <v>-1.7</v>
      </c>
      <c r="V17" s="15">
        <v>0.4</v>
      </c>
      <c r="W17" s="15">
        <v>0.5</v>
      </c>
      <c r="X17" s="15">
        <v>1</v>
      </c>
      <c r="Y17" s="15">
        <v>-0.9</v>
      </c>
      <c r="Z17" s="15">
        <v>-0.3</v>
      </c>
      <c r="AA17" s="15">
        <v>0.3</v>
      </c>
      <c r="AB17" s="15"/>
      <c r="AC17" s="15">
        <v>-0.2</v>
      </c>
      <c r="AD17" s="15">
        <v>-0.8</v>
      </c>
      <c r="AE17" s="15">
        <v>6.5</v>
      </c>
      <c r="AF17" s="15">
        <v>0.3</v>
      </c>
      <c r="AG17" s="15">
        <v>1.3</v>
      </c>
      <c r="AH17" s="15">
        <v>-2.2000000000000002</v>
      </c>
      <c r="AI17" s="15">
        <v>1.2</v>
      </c>
      <c r="AJ17" s="15">
        <v>0.6</v>
      </c>
      <c r="AK17" s="15">
        <v>-0.1</v>
      </c>
      <c r="AL17" s="15">
        <v>-0.7</v>
      </c>
      <c r="AM17" s="15">
        <v>-1.3</v>
      </c>
      <c r="AN17" s="15">
        <v>-0.1</v>
      </c>
      <c r="AO17" s="15">
        <v>1.3</v>
      </c>
      <c r="AP17" s="15">
        <v>0.2</v>
      </c>
      <c r="AQ17" s="15">
        <v>-0.7</v>
      </c>
      <c r="AR17" s="15">
        <v>0.4</v>
      </c>
      <c r="AS17" s="15">
        <v>0.8</v>
      </c>
      <c r="AT17" s="15">
        <v>-0.1</v>
      </c>
      <c r="AU17" s="15">
        <v>1.4</v>
      </c>
      <c r="AV17" s="15">
        <v>-1.6</v>
      </c>
      <c r="AW17" s="15">
        <v>0.3</v>
      </c>
      <c r="AX17" s="15">
        <v>0</v>
      </c>
      <c r="AY17" s="15">
        <v>0.4</v>
      </c>
      <c r="AZ17" s="15">
        <v>0.5</v>
      </c>
      <c r="BA17" s="15">
        <v>0.7</v>
      </c>
      <c r="BB17" s="15">
        <v>-0.4</v>
      </c>
      <c r="BC17" s="15">
        <v>0.6</v>
      </c>
      <c r="BD17" s="15">
        <v>-0.4</v>
      </c>
      <c r="BE17" s="15">
        <v>-0.1</v>
      </c>
      <c r="BF17" s="15">
        <v>0.1</v>
      </c>
      <c r="BG17" s="15">
        <v>-0.2</v>
      </c>
      <c r="BH17" s="15">
        <v>0.2</v>
      </c>
      <c r="BI17" s="15">
        <v>0</v>
      </c>
      <c r="BJ17" s="15">
        <v>0</v>
      </c>
    </row>
    <row r="18" spans="1:62" ht="15" customHeight="1" x14ac:dyDescent="0.25">
      <c r="A18" s="3" t="s">
        <v>163</v>
      </c>
      <c r="B18" s="15">
        <v>14.6</v>
      </c>
      <c r="C18" s="15">
        <v>15.3</v>
      </c>
      <c r="D18" s="15">
        <v>14.1</v>
      </c>
      <c r="E18" s="15">
        <v>17.399999999999999</v>
      </c>
      <c r="F18" s="15">
        <v>19.2</v>
      </c>
      <c r="G18" s="15">
        <v>15.5</v>
      </c>
      <c r="H18" s="15">
        <v>9.6</v>
      </c>
      <c r="I18" s="15">
        <v>9.4</v>
      </c>
      <c r="J18" s="15">
        <v>9.6999999999999993</v>
      </c>
      <c r="K18" s="15">
        <v>6.3</v>
      </c>
      <c r="L18" s="15">
        <v>4.7</v>
      </c>
      <c r="M18" s="15">
        <v>2.6</v>
      </c>
      <c r="N18" s="15">
        <v>6.4</v>
      </c>
      <c r="O18" s="15">
        <v>5.0999999999999996</v>
      </c>
      <c r="P18" s="15">
        <v>0.9</v>
      </c>
      <c r="Q18" s="15">
        <v>4</v>
      </c>
      <c r="R18" s="15">
        <v>3</v>
      </c>
      <c r="S18" s="15">
        <v>2.1</v>
      </c>
      <c r="T18" s="15">
        <v>0.6</v>
      </c>
      <c r="U18" s="15">
        <v>0.4</v>
      </c>
      <c r="V18" s="15">
        <v>3</v>
      </c>
      <c r="W18" s="15">
        <v>5.5</v>
      </c>
      <c r="X18" s="15">
        <v>3.7</v>
      </c>
      <c r="Y18" s="15">
        <v>3.4</v>
      </c>
      <c r="Z18" s="15">
        <v>2.2000000000000002</v>
      </c>
      <c r="AA18" s="15">
        <v>1.2</v>
      </c>
      <c r="AB18" s="15"/>
      <c r="AC18" s="15">
        <v>0.8</v>
      </c>
      <c r="AD18" s="15">
        <v>3.2</v>
      </c>
      <c r="AE18" s="15">
        <v>3.5</v>
      </c>
      <c r="AF18" s="15">
        <v>4.3</v>
      </c>
      <c r="AG18" s="15">
        <v>7.2</v>
      </c>
      <c r="AH18" s="15">
        <v>2.8</v>
      </c>
      <c r="AI18" s="15">
        <v>5.5</v>
      </c>
      <c r="AJ18" s="15">
        <v>3.7</v>
      </c>
      <c r="AK18" s="15">
        <v>1.2</v>
      </c>
      <c r="AL18" s="15">
        <v>2.2000000000000002</v>
      </c>
      <c r="AM18" s="15">
        <v>1.7</v>
      </c>
      <c r="AN18" s="15">
        <v>3.1</v>
      </c>
      <c r="AO18" s="15">
        <v>3.8</v>
      </c>
      <c r="AP18" s="15">
        <v>3.1</v>
      </c>
      <c r="AQ18" s="15">
        <v>0.4</v>
      </c>
      <c r="AR18" s="15">
        <v>1.9</v>
      </c>
      <c r="AS18" s="15">
        <v>2.8</v>
      </c>
      <c r="AT18" s="15">
        <v>1.4</v>
      </c>
      <c r="AU18" s="15">
        <v>1</v>
      </c>
      <c r="AV18" s="15">
        <v>0</v>
      </c>
      <c r="AW18" s="15">
        <v>0.9</v>
      </c>
      <c r="AX18" s="15">
        <v>0.7</v>
      </c>
      <c r="AY18" s="15">
        <v>2.2000000000000002</v>
      </c>
      <c r="AZ18" s="15">
        <v>2.8</v>
      </c>
      <c r="BA18" s="15">
        <v>7.8</v>
      </c>
      <c r="BB18" s="15">
        <v>0.3</v>
      </c>
      <c r="BC18" s="15">
        <v>2.9</v>
      </c>
      <c r="BD18" s="15">
        <v>6.7</v>
      </c>
      <c r="BE18" s="15">
        <v>6.4</v>
      </c>
      <c r="BF18" s="15">
        <v>5.2</v>
      </c>
      <c r="BG18" s="15">
        <v>4.2</v>
      </c>
      <c r="BH18" s="15">
        <v>4.0999999999999996</v>
      </c>
      <c r="BI18" s="15">
        <v>3.7</v>
      </c>
      <c r="BJ18" s="15">
        <v>3.5</v>
      </c>
    </row>
    <row r="19" spans="1:62" ht="15" customHeight="1" x14ac:dyDescent="0.25">
      <c r="A19" s="3" t="s">
        <v>164</v>
      </c>
      <c r="B19" s="15">
        <v>14.5</v>
      </c>
      <c r="C19" s="15">
        <v>15</v>
      </c>
      <c r="D19" s="15">
        <v>13.9</v>
      </c>
      <c r="E19" s="15">
        <v>17.100000000000001</v>
      </c>
      <c r="F19" s="15">
        <v>19</v>
      </c>
      <c r="G19" s="15">
        <v>16.399999999999999</v>
      </c>
      <c r="H19" s="15">
        <v>9.4</v>
      </c>
      <c r="I19" s="15">
        <v>9.6</v>
      </c>
      <c r="J19" s="15">
        <v>9.6999999999999993</v>
      </c>
      <c r="K19" s="15">
        <v>6.6</v>
      </c>
      <c r="L19" s="15">
        <v>4.8</v>
      </c>
      <c r="M19" s="15">
        <v>2.6</v>
      </c>
      <c r="N19" s="15">
        <v>6.1</v>
      </c>
      <c r="O19" s="15">
        <v>4.9000000000000004</v>
      </c>
      <c r="P19" s="15">
        <v>0.6</v>
      </c>
      <c r="Q19" s="15">
        <v>3.7</v>
      </c>
      <c r="R19" s="15">
        <v>2.9</v>
      </c>
      <c r="S19" s="15">
        <v>2</v>
      </c>
      <c r="T19" s="15">
        <v>0.7</v>
      </c>
      <c r="U19" s="15">
        <v>0.5</v>
      </c>
      <c r="V19" s="15">
        <v>3.3</v>
      </c>
      <c r="W19" s="15">
        <v>5.6</v>
      </c>
      <c r="X19" s="15">
        <v>3.5</v>
      </c>
      <c r="Y19" s="15">
        <v>3.5</v>
      </c>
      <c r="Z19" s="15">
        <v>2.2999999999999998</v>
      </c>
      <c r="AA19" s="15">
        <v>1.4</v>
      </c>
      <c r="AB19" s="15"/>
      <c r="AC19" s="15">
        <v>0.9</v>
      </c>
      <c r="AD19" s="15">
        <v>2.9</v>
      </c>
      <c r="AE19" s="15">
        <v>3.9</v>
      </c>
      <c r="AF19" s="15">
        <v>4.3</v>
      </c>
      <c r="AG19" s="15">
        <v>7</v>
      </c>
      <c r="AH19" s="15">
        <v>3.1</v>
      </c>
      <c r="AI19" s="15">
        <v>5.3</v>
      </c>
      <c r="AJ19" s="15">
        <v>3.8</v>
      </c>
      <c r="AK19" s="15">
        <v>1.3</v>
      </c>
      <c r="AL19" s="15">
        <v>2.4</v>
      </c>
      <c r="AM19" s="15">
        <v>1.8</v>
      </c>
      <c r="AN19" s="15">
        <v>3.1</v>
      </c>
      <c r="AO19" s="15">
        <v>3.8</v>
      </c>
      <c r="AP19" s="15">
        <v>3</v>
      </c>
      <c r="AQ19" s="15">
        <v>0.8</v>
      </c>
      <c r="AR19" s="15">
        <v>1.8</v>
      </c>
      <c r="AS19" s="15">
        <v>2.7</v>
      </c>
      <c r="AT19" s="15">
        <v>1.6</v>
      </c>
      <c r="AU19" s="15">
        <v>1.2</v>
      </c>
      <c r="AV19" s="15">
        <v>0.1</v>
      </c>
      <c r="AW19" s="15">
        <v>1</v>
      </c>
      <c r="AX19" s="15">
        <v>0.8</v>
      </c>
      <c r="AY19" s="15">
        <v>2.2000000000000002</v>
      </c>
      <c r="AZ19" s="15">
        <v>2.8</v>
      </c>
      <c r="BA19" s="15">
        <v>7.7</v>
      </c>
      <c r="BB19" s="15">
        <v>0.2</v>
      </c>
      <c r="BC19" s="15">
        <v>3.2</v>
      </c>
      <c r="BD19" s="15">
        <v>6.6</v>
      </c>
      <c r="BE19" s="15">
        <v>6.6</v>
      </c>
      <c r="BF19" s="15">
        <v>5.2</v>
      </c>
      <c r="BG19" s="15">
        <v>4.3</v>
      </c>
      <c r="BH19" s="15">
        <v>4.0999999999999996</v>
      </c>
      <c r="BI19" s="15">
        <v>3.7</v>
      </c>
      <c r="BJ19" s="15">
        <v>3.5</v>
      </c>
    </row>
    <row r="20" spans="1:62" ht="15" customHeight="1" x14ac:dyDescent="0.25">
      <c r="A20" s="3"/>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row>
    <row r="21" spans="1:62" ht="15" customHeight="1" x14ac:dyDescent="0.25">
      <c r="A21" s="27" t="s">
        <v>114</v>
      </c>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row>
    <row r="22" spans="1:62" ht="15" customHeight="1" x14ac:dyDescent="0.25">
      <c r="A22" s="12" t="s">
        <v>182</v>
      </c>
      <c r="B22" s="33">
        <v>8.4976118153162901</v>
      </c>
      <c r="C22" s="33">
        <v>11.366709838710999</v>
      </c>
      <c r="D22" s="33">
        <v>13.3103710828311</v>
      </c>
      <c r="E22" s="33">
        <v>11.7605998269542</v>
      </c>
      <c r="F22" s="33">
        <v>14.3282780845039</v>
      </c>
      <c r="G22" s="33">
        <v>12.5248605505179</v>
      </c>
      <c r="H22" s="33">
        <v>9.0235943610905895</v>
      </c>
      <c r="I22" s="33">
        <v>7.2864711333353904</v>
      </c>
      <c r="J22" s="33">
        <v>6.3732932943655696</v>
      </c>
      <c r="K22" s="33">
        <v>5.0108352313407396</v>
      </c>
      <c r="L22" s="33">
        <v>4.0278339309703401</v>
      </c>
      <c r="M22" s="33">
        <v>3.0186217240843698</v>
      </c>
      <c r="N22" s="33">
        <v>6.6428844077316196</v>
      </c>
      <c r="O22" s="33">
        <v>1.8838529867196701</v>
      </c>
      <c r="P22" s="33">
        <v>0.46632412176785498</v>
      </c>
      <c r="Q22" s="33">
        <v>2.4372562942381801</v>
      </c>
      <c r="R22" s="33">
        <v>1.9115029973006501</v>
      </c>
      <c r="S22" s="33">
        <v>1.13602770647355</v>
      </c>
      <c r="T22" s="33">
        <v>0.905867367899299</v>
      </c>
      <c r="U22" s="33">
        <v>1.8285307232555501</v>
      </c>
      <c r="V22" s="33">
        <v>3.17524267863379</v>
      </c>
      <c r="W22" s="33">
        <v>3.7929994294903802</v>
      </c>
      <c r="X22" s="33">
        <v>4.1333135674208297</v>
      </c>
      <c r="Y22" s="33">
        <v>3.35388928660119</v>
      </c>
      <c r="Z22" s="33">
        <v>1.37169971329044</v>
      </c>
      <c r="AA22" s="33">
        <v>1.26273457715787</v>
      </c>
      <c r="AB22" s="15"/>
      <c r="AC22" s="33">
        <v>1.9196730535959401</v>
      </c>
      <c r="AD22" s="33">
        <v>2.81490302216337</v>
      </c>
      <c r="AE22" s="33">
        <v>3.3283297346597398</v>
      </c>
      <c r="AF22" s="33">
        <v>3.3165058855637901</v>
      </c>
      <c r="AG22" s="33">
        <v>3.2017453856576301</v>
      </c>
      <c r="AH22" s="33">
        <v>4.3628994234554197</v>
      </c>
      <c r="AI22" s="33">
        <v>3.6660153447571702</v>
      </c>
      <c r="AJ22" s="33">
        <v>2.8194586689971102</v>
      </c>
      <c r="AK22" s="33">
        <v>1.2087735082751001</v>
      </c>
      <c r="AL22" s="33">
        <v>0.72693047344887496</v>
      </c>
      <c r="AM22" s="33">
        <v>2.0400059903595098</v>
      </c>
      <c r="AN22" s="33">
        <v>2.0612782413028499</v>
      </c>
      <c r="AO22" s="33">
        <v>3.3636933689058801</v>
      </c>
      <c r="AP22" s="33">
        <v>2.7909067628825999</v>
      </c>
      <c r="AQ22" s="33">
        <v>1.25970982053486</v>
      </c>
      <c r="AR22" s="33">
        <v>1.08637655830913</v>
      </c>
      <c r="AS22" s="33">
        <v>1.42437860797725</v>
      </c>
      <c r="AT22" s="33">
        <v>1.1017072876499501</v>
      </c>
      <c r="AU22" s="33">
        <v>0.93695458228190598</v>
      </c>
      <c r="AV22" s="33">
        <v>1.3893646069013299</v>
      </c>
      <c r="AW22" s="33">
        <v>1.85597187872512</v>
      </c>
      <c r="AX22" s="33">
        <v>1.39415126427946</v>
      </c>
      <c r="AY22" s="33">
        <v>2.0303732183045802</v>
      </c>
      <c r="AZ22" s="33">
        <v>2.4890473578350698</v>
      </c>
      <c r="BA22" s="33">
        <v>2.8566746860938101</v>
      </c>
      <c r="BB22" s="33">
        <v>2.02424508305617</v>
      </c>
      <c r="BC22" s="33">
        <v>3.2523921643163902</v>
      </c>
      <c r="BD22" s="33">
        <v>6.06472688887761</v>
      </c>
      <c r="BE22" s="33">
        <v>6.6079175636952199</v>
      </c>
      <c r="BF22" s="33">
        <v>4.61100227059109</v>
      </c>
      <c r="BG22" s="33">
        <v>4.0367302303938501</v>
      </c>
      <c r="BH22" s="33">
        <v>3.62844871312786</v>
      </c>
      <c r="BI22" s="33">
        <v>3.4565789107010398</v>
      </c>
      <c r="BJ22" s="33">
        <v>3.25701613615088</v>
      </c>
    </row>
    <row r="23" spans="1:62" ht="15" customHeight="1" x14ac:dyDescent="0.25">
      <c r="A23" s="12" t="s">
        <v>115</v>
      </c>
      <c r="B23" s="15">
        <v>5.7</v>
      </c>
      <c r="C23" s="15">
        <v>13.7</v>
      </c>
      <c r="D23" s="15">
        <v>12</v>
      </c>
      <c r="E23" s="15">
        <v>15</v>
      </c>
      <c r="F23" s="15">
        <v>18.100000000000001</v>
      </c>
      <c r="G23" s="15">
        <v>15.8</v>
      </c>
      <c r="H23" s="15">
        <v>11.9</v>
      </c>
      <c r="I23" s="15">
        <v>7.1</v>
      </c>
      <c r="J23" s="15">
        <v>8.5</v>
      </c>
      <c r="K23" s="15">
        <v>4.3</v>
      </c>
      <c r="L23" s="15">
        <v>4.9000000000000004</v>
      </c>
      <c r="M23" s="15">
        <v>3</v>
      </c>
      <c r="N23" s="15">
        <v>5.2</v>
      </c>
      <c r="O23" s="15">
        <v>2.2999999999999998</v>
      </c>
      <c r="P23" s="15">
        <v>-3</v>
      </c>
      <c r="Q23" s="15">
        <v>0</v>
      </c>
      <c r="R23" s="15">
        <v>0</v>
      </c>
      <c r="S23" s="15">
        <v>0</v>
      </c>
      <c r="T23" s="15">
        <v>0.5</v>
      </c>
      <c r="U23" s="15">
        <v>0</v>
      </c>
      <c r="V23" s="15">
        <v>1.8</v>
      </c>
      <c r="W23" s="15">
        <v>3.1</v>
      </c>
      <c r="X23" s="15">
        <v>3.1</v>
      </c>
      <c r="Y23" s="15">
        <v>0.7</v>
      </c>
      <c r="Z23" s="15">
        <v>0</v>
      </c>
      <c r="AA23" s="15">
        <v>0</v>
      </c>
      <c r="AB23" s="15"/>
      <c r="AC23" s="15">
        <v>1.4</v>
      </c>
      <c r="AD23" s="15">
        <v>1.7</v>
      </c>
      <c r="AE23" s="15">
        <v>2.7</v>
      </c>
      <c r="AF23" s="15">
        <v>3</v>
      </c>
      <c r="AG23" s="15">
        <v>2.8</v>
      </c>
      <c r="AH23" s="15">
        <v>6</v>
      </c>
      <c r="AI23" s="15">
        <v>4.4000000000000004</v>
      </c>
      <c r="AJ23" s="15">
        <v>3.1</v>
      </c>
      <c r="AK23" s="15">
        <v>0.6</v>
      </c>
      <c r="AL23" s="15">
        <v>0</v>
      </c>
      <c r="AM23" s="15">
        <v>1.1000000000000001</v>
      </c>
      <c r="AN23" s="15">
        <v>2.4</v>
      </c>
      <c r="AO23" s="15">
        <v>2.8</v>
      </c>
      <c r="AP23" s="15">
        <v>3.3</v>
      </c>
      <c r="AQ23" s="15">
        <v>1.6</v>
      </c>
      <c r="AR23" s="15">
        <v>1.3</v>
      </c>
      <c r="AS23" s="15">
        <v>1.5</v>
      </c>
      <c r="AT23" s="15">
        <v>1.5</v>
      </c>
      <c r="AU23" s="15">
        <v>1.1000000000000001</v>
      </c>
      <c r="AV23" s="15">
        <v>1</v>
      </c>
      <c r="AW23" s="15">
        <v>1.7</v>
      </c>
      <c r="AX23" s="15">
        <v>1.8</v>
      </c>
      <c r="AY23" s="15">
        <v>1.8</v>
      </c>
      <c r="AZ23" s="15">
        <v>2.5</v>
      </c>
      <c r="BA23" s="15">
        <v>2.5</v>
      </c>
      <c r="BB23" s="15">
        <v>1.6</v>
      </c>
      <c r="BC23" s="15">
        <v>2.8</v>
      </c>
      <c r="BD23" s="15">
        <v>12.9</v>
      </c>
      <c r="BE23" s="15">
        <v>7</v>
      </c>
      <c r="BF23" s="15">
        <v>5.6</v>
      </c>
      <c r="BG23" s="15">
        <v>4.3</v>
      </c>
      <c r="BH23" s="15">
        <v>3.8</v>
      </c>
      <c r="BI23" s="15">
        <v>3.5</v>
      </c>
      <c r="BJ23" s="15">
        <v>3.3</v>
      </c>
    </row>
    <row r="24" spans="1:62" ht="15" customHeight="1" x14ac:dyDescent="0.25">
      <c r="A24" s="12" t="s">
        <v>116</v>
      </c>
      <c r="B24" s="15"/>
      <c r="C24" s="15"/>
      <c r="D24" s="15"/>
      <c r="E24" s="15"/>
      <c r="F24" s="15"/>
      <c r="G24" s="15"/>
      <c r="H24" s="15"/>
      <c r="I24" s="15"/>
      <c r="J24" s="15"/>
      <c r="K24" s="15"/>
      <c r="L24" s="15"/>
      <c r="M24" s="15">
        <v>3.4</v>
      </c>
      <c r="N24" s="15">
        <v>3.2</v>
      </c>
      <c r="O24" s="15">
        <v>-0.2</v>
      </c>
      <c r="P24" s="15">
        <v>0.1</v>
      </c>
      <c r="Q24" s="15">
        <v>1.8</v>
      </c>
      <c r="R24" s="15">
        <v>1.5</v>
      </c>
      <c r="S24" s="15">
        <v>0</v>
      </c>
      <c r="T24" s="15">
        <v>0.5</v>
      </c>
      <c r="U24" s="15">
        <v>3</v>
      </c>
      <c r="V24" s="15">
        <v>3.9</v>
      </c>
      <c r="W24" s="15">
        <v>3.1</v>
      </c>
      <c r="X24" s="15">
        <v>4.2</v>
      </c>
      <c r="Y24" s="15">
        <v>2.1</v>
      </c>
      <c r="Z24" s="15">
        <v>0.8</v>
      </c>
      <c r="AA24" s="15">
        <v>1.7</v>
      </c>
      <c r="AB24" s="15"/>
      <c r="AC24" s="15">
        <v>2.2000000000000002</v>
      </c>
      <c r="AD24" s="15">
        <v>2.2999999999999998</v>
      </c>
      <c r="AE24" s="15">
        <v>3.3</v>
      </c>
      <c r="AF24" s="15">
        <v>3.1</v>
      </c>
      <c r="AG24" s="15">
        <v>3.1</v>
      </c>
      <c r="AH24" s="15">
        <v>6.9</v>
      </c>
      <c r="AI24" s="15">
        <v>4.4000000000000004</v>
      </c>
      <c r="AJ24" s="15">
        <v>2.8</v>
      </c>
      <c r="AK24" s="15">
        <v>1.4</v>
      </c>
      <c r="AL24" s="15">
        <v>-0.1</v>
      </c>
      <c r="AM24" s="15">
        <v>4.5</v>
      </c>
      <c r="AN24" s="15">
        <v>3.1</v>
      </c>
      <c r="AO24" s="15">
        <v>2</v>
      </c>
      <c r="AP24" s="15">
        <v>1.8</v>
      </c>
      <c r="AQ24" s="15">
        <v>0.9</v>
      </c>
      <c r="AR24" s="15">
        <v>1.2</v>
      </c>
      <c r="AS24" s="15">
        <v>2</v>
      </c>
      <c r="AT24" s="15">
        <v>-0.4</v>
      </c>
      <c r="AU24" s="15">
        <v>3</v>
      </c>
      <c r="AV24" s="15">
        <v>1.6</v>
      </c>
      <c r="AW24" s="15">
        <v>1.7</v>
      </c>
      <c r="AX24" s="15">
        <v>1.3</v>
      </c>
      <c r="AY24" s="15">
        <v>1.3</v>
      </c>
      <c r="AZ24" s="15">
        <v>4</v>
      </c>
      <c r="BA24" s="15">
        <v>3.5</v>
      </c>
      <c r="BB24" s="15">
        <v>2.7</v>
      </c>
      <c r="BC24" s="15">
        <v>2.2999999999999998</v>
      </c>
      <c r="BD24" s="15">
        <v>10.3</v>
      </c>
      <c r="BE24" s="15">
        <v>7.8</v>
      </c>
      <c r="BF24" s="15">
        <v>4.2</v>
      </c>
      <c r="BG24" s="15">
        <v>4.0999999999999996</v>
      </c>
      <c r="BH24" s="15">
        <v>3.7</v>
      </c>
      <c r="BI24" s="15">
        <v>3.3</v>
      </c>
      <c r="BJ24" s="15">
        <v>3.1</v>
      </c>
    </row>
    <row r="25" spans="1:62" ht="15" customHeight="1" x14ac:dyDescent="0.25">
      <c r="A25" s="3"/>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row>
    <row r="26" spans="1:62" ht="15" customHeight="1" x14ac:dyDescent="0.25">
      <c r="A26" s="27" t="s">
        <v>20</v>
      </c>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row>
    <row r="27" spans="1:62" ht="15" customHeight="1" x14ac:dyDescent="0.25">
      <c r="A27" s="12" t="s">
        <v>38</v>
      </c>
      <c r="B27" s="15">
        <v>4.9000000000000004</v>
      </c>
      <c r="C27" s="15">
        <v>7.2</v>
      </c>
      <c r="D27" s="15">
        <v>8.1999999999999993</v>
      </c>
      <c r="E27" s="15">
        <v>7.7</v>
      </c>
      <c r="F27" s="15">
        <v>9.4</v>
      </c>
      <c r="G27" s="15">
        <v>9.9</v>
      </c>
      <c r="H27" s="15">
        <v>8.8000000000000007</v>
      </c>
      <c r="I27" s="15">
        <v>5.3</v>
      </c>
      <c r="J27" s="15">
        <v>4.9000000000000004</v>
      </c>
      <c r="K27" s="15">
        <v>5</v>
      </c>
      <c r="L27" s="15">
        <v>7.2</v>
      </c>
      <c r="M27" s="15">
        <v>7.5</v>
      </c>
      <c r="N27" s="15">
        <v>5.3</v>
      </c>
      <c r="O27" s="15">
        <v>1.9</v>
      </c>
      <c r="P27" s="15">
        <v>2.6</v>
      </c>
      <c r="Q27" s="15">
        <v>0.8</v>
      </c>
      <c r="R27" s="15">
        <v>0.1</v>
      </c>
      <c r="S27" s="15">
        <v>-1.6</v>
      </c>
      <c r="T27" s="15">
        <v>1.5</v>
      </c>
      <c r="U27" s="15">
        <v>1.6</v>
      </c>
      <c r="V27" s="15">
        <v>1.3</v>
      </c>
      <c r="W27" s="15">
        <v>3.3</v>
      </c>
      <c r="X27" s="15">
        <v>2</v>
      </c>
      <c r="Y27" s="15">
        <v>1.5</v>
      </c>
      <c r="Z27" s="15">
        <v>1.8</v>
      </c>
      <c r="AA27" s="15">
        <v>1.2</v>
      </c>
      <c r="AB27" s="15"/>
      <c r="AC27" s="15">
        <v>0.8</v>
      </c>
      <c r="AD27" s="15">
        <v>2.4</v>
      </c>
      <c r="AE27" s="15">
        <v>1.9</v>
      </c>
      <c r="AF27" s="15">
        <v>0.8</v>
      </c>
      <c r="AG27" s="15">
        <v>3.2</v>
      </c>
      <c r="AH27" s="15">
        <v>3.5</v>
      </c>
      <c r="AI27" s="15">
        <v>4</v>
      </c>
      <c r="AJ27" s="15">
        <v>2.1</v>
      </c>
      <c r="AK27" s="15">
        <v>0.7</v>
      </c>
      <c r="AL27" s="15">
        <v>1.8</v>
      </c>
      <c r="AM27" s="15">
        <v>2.5</v>
      </c>
      <c r="AN27" s="15">
        <v>2.1</v>
      </c>
      <c r="AO27" s="15">
        <v>1.8</v>
      </c>
      <c r="AP27" s="15">
        <v>0.1</v>
      </c>
      <c r="AQ27" s="15">
        <v>0.5</v>
      </c>
      <c r="AR27" s="15">
        <v>0.2</v>
      </c>
      <c r="AS27" s="15">
        <v>1.5</v>
      </c>
      <c r="AT27" s="15">
        <v>0.5</v>
      </c>
      <c r="AU27" s="15">
        <v>0.1</v>
      </c>
      <c r="AV27" s="15">
        <v>1</v>
      </c>
      <c r="AW27" s="15">
        <v>0.1</v>
      </c>
      <c r="AX27" s="15">
        <v>1.5</v>
      </c>
      <c r="AY27" s="15">
        <v>2.2999999999999998</v>
      </c>
      <c r="AZ27" s="15">
        <v>2.6</v>
      </c>
      <c r="BA27" s="15">
        <v>2.2999999999999998</v>
      </c>
      <c r="BB27" s="15">
        <v>2.1</v>
      </c>
      <c r="BC27" s="15">
        <v>6.2</v>
      </c>
      <c r="BD27" s="15">
        <v>8.4</v>
      </c>
      <c r="BE27" s="15">
        <v>4.8</v>
      </c>
      <c r="BF27" s="15">
        <v>3.8</v>
      </c>
      <c r="BG27" s="15">
        <v>2.6</v>
      </c>
      <c r="BH27" s="15">
        <v>2.4</v>
      </c>
      <c r="BI27" s="15">
        <v>2.6</v>
      </c>
      <c r="BJ27" s="15">
        <v>2.4</v>
      </c>
    </row>
    <row r="28" spans="1:62" ht="15" customHeight="1" x14ac:dyDescent="0.25">
      <c r="A28" s="29"/>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row>
    <row r="29" spans="1:62" ht="15" customHeight="1" x14ac:dyDescent="0.25">
      <c r="A29" s="95" t="s">
        <v>189</v>
      </c>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row>
    <row r="30" spans="1:62" ht="15" customHeight="1" x14ac:dyDescent="0.25">
      <c r="A30" s="96" t="s">
        <v>183</v>
      </c>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row>
    <row r="31" spans="1:62" ht="15" customHeight="1" x14ac:dyDescent="0.25">
      <c r="A31" s="96" t="s">
        <v>397</v>
      </c>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row>
    <row r="32" spans="1:62" ht="15" customHeight="1" x14ac:dyDescent="0.25">
      <c r="A32" s="96" t="s">
        <v>396</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row>
    <row r="33" spans="1:62" ht="15" customHeight="1" x14ac:dyDescent="0.25">
      <c r="A33" s="95" t="s">
        <v>184</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row>
    <row r="34" spans="1:62" ht="15" customHeight="1" x14ac:dyDescent="0.25">
      <c r="A34" s="30"/>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row>
    <row r="35" spans="1:62" ht="15" customHeight="1" x14ac:dyDescent="0.2">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row>
  </sheetData>
  <hyperlinks>
    <hyperlink ref="A1" location="contents!A1" display="to contents" xr:uid="{00000000-0004-0000-1100-000000000000}"/>
  </hyperlinks>
  <pageMargins left="0.7" right="0.7" top="0.75" bottom="0.75" header="0.3" footer="0.3"/>
  <pageSetup paperSize="9"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J75"/>
  <sheetViews>
    <sheetView workbookViewId="0">
      <pane xSplit="1" ySplit="4" topLeftCell="C67" activePane="bottomRight" state="frozen"/>
      <selection activeCell="D24" sqref="D24"/>
      <selection pane="topRight" activeCell="D24" sqref="D24"/>
      <selection pane="bottomLeft" activeCell="D24" sqref="D24"/>
      <selection pane="bottomRight"/>
    </sheetView>
  </sheetViews>
  <sheetFormatPr defaultColWidth="11.42578125" defaultRowHeight="12.75" x14ac:dyDescent="0.2"/>
  <cols>
    <col min="1" max="1" width="65.7109375" customWidth="1"/>
    <col min="2" max="26" width="8" customWidth="1"/>
    <col min="27" max="28" width="15.7109375" customWidth="1"/>
    <col min="29" max="63" width="8" customWidth="1"/>
  </cols>
  <sheetData>
    <row r="1" spans="1:62" x14ac:dyDescent="0.2">
      <c r="A1" s="1" t="s">
        <v>443</v>
      </c>
    </row>
    <row r="2" spans="1:62" x14ac:dyDescent="0.2">
      <c r="A2" s="13"/>
    </row>
    <row r="3" spans="1:62" ht="30" customHeight="1" x14ac:dyDescent="0.25">
      <c r="A3" s="18" t="s">
        <v>483</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row>
    <row r="4" spans="1:62" ht="15" customHeight="1" x14ac:dyDescent="0.25">
      <c r="A4" s="3"/>
      <c r="B4" s="3">
        <v>1970</v>
      </c>
      <c r="C4" s="3">
        <v>1971</v>
      </c>
      <c r="D4" s="3">
        <v>1972</v>
      </c>
      <c r="E4" s="3">
        <v>1973</v>
      </c>
      <c r="F4" s="3">
        <v>1974</v>
      </c>
      <c r="G4" s="3">
        <v>1975</v>
      </c>
      <c r="H4" s="3">
        <v>1976</v>
      </c>
      <c r="I4" s="3">
        <v>1977</v>
      </c>
      <c r="J4" s="3">
        <v>1978</v>
      </c>
      <c r="K4" s="3">
        <v>1979</v>
      </c>
      <c r="L4" s="3">
        <v>1980</v>
      </c>
      <c r="M4" s="3">
        <v>1981</v>
      </c>
      <c r="N4" s="3">
        <v>1982</v>
      </c>
      <c r="O4" s="3">
        <v>1983</v>
      </c>
      <c r="P4" s="3">
        <v>1984</v>
      </c>
      <c r="Q4" s="3">
        <v>1985</v>
      </c>
      <c r="R4" s="3">
        <v>1986</v>
      </c>
      <c r="S4" s="3">
        <v>1987</v>
      </c>
      <c r="T4" s="3">
        <v>1988</v>
      </c>
      <c r="U4" s="3">
        <v>1989</v>
      </c>
      <c r="V4" s="3">
        <v>1990</v>
      </c>
      <c r="W4" s="3">
        <v>1991</v>
      </c>
      <c r="X4" s="3">
        <v>1992</v>
      </c>
      <c r="Y4" s="3">
        <v>1993</v>
      </c>
      <c r="Z4" s="3">
        <v>1994</v>
      </c>
      <c r="AA4" s="3">
        <v>1995</v>
      </c>
      <c r="AB4" s="3">
        <v>1995</v>
      </c>
      <c r="AC4" s="3">
        <v>1996</v>
      </c>
      <c r="AD4" s="3">
        <v>1997</v>
      </c>
      <c r="AE4" s="3">
        <v>1998</v>
      </c>
      <c r="AF4" s="3">
        <v>1999</v>
      </c>
      <c r="AG4" s="3">
        <v>2000</v>
      </c>
      <c r="AH4" s="3">
        <v>2001</v>
      </c>
      <c r="AI4" s="3">
        <v>2002</v>
      </c>
      <c r="AJ4" s="3">
        <v>2003</v>
      </c>
      <c r="AK4" s="3">
        <v>2004</v>
      </c>
      <c r="AL4" s="3">
        <v>2005</v>
      </c>
      <c r="AM4" s="3">
        <v>2006</v>
      </c>
      <c r="AN4" s="3">
        <v>2007</v>
      </c>
      <c r="AO4" s="3">
        <v>2008</v>
      </c>
      <c r="AP4" s="3">
        <v>2009</v>
      </c>
      <c r="AQ4" s="3">
        <v>2010</v>
      </c>
      <c r="AR4" s="3">
        <v>2011</v>
      </c>
      <c r="AS4" s="3">
        <v>2012</v>
      </c>
      <c r="AT4" s="3">
        <v>2013</v>
      </c>
      <c r="AU4" s="3">
        <v>2014</v>
      </c>
      <c r="AV4" s="3">
        <v>2015</v>
      </c>
      <c r="AW4" s="3">
        <v>2016</v>
      </c>
      <c r="AX4" s="3">
        <v>2017</v>
      </c>
      <c r="AY4" s="3">
        <v>2018</v>
      </c>
      <c r="AZ4" s="3">
        <v>2019</v>
      </c>
      <c r="BA4" s="3">
        <v>2020</v>
      </c>
      <c r="BB4" s="3">
        <v>2021</v>
      </c>
      <c r="BC4" s="3">
        <v>2022</v>
      </c>
      <c r="BD4" s="3">
        <v>2023</v>
      </c>
      <c r="BE4" s="3">
        <v>2024</v>
      </c>
      <c r="BF4" s="3">
        <v>2025</v>
      </c>
      <c r="BG4" s="3">
        <v>2026</v>
      </c>
      <c r="BH4" s="3">
        <v>2027</v>
      </c>
      <c r="BI4" s="3">
        <v>2028</v>
      </c>
      <c r="BJ4" s="3">
        <v>2029</v>
      </c>
    </row>
    <row r="5" spans="1:62" ht="15" customHeight="1" x14ac:dyDescent="0.25">
      <c r="A5" s="35" t="s">
        <v>117</v>
      </c>
      <c r="B5" s="20"/>
      <c r="C5" s="20"/>
      <c r="D5" s="20"/>
      <c r="E5" s="20"/>
      <c r="F5" s="20"/>
      <c r="G5" s="20"/>
      <c r="H5" s="20"/>
      <c r="I5" s="20"/>
      <c r="J5" s="20"/>
      <c r="K5" s="20"/>
      <c r="L5" s="20"/>
      <c r="M5" s="20"/>
      <c r="N5" s="20"/>
      <c r="O5" s="20"/>
      <c r="P5" s="20"/>
      <c r="Q5" s="20"/>
      <c r="R5" s="20"/>
      <c r="S5" s="20"/>
      <c r="T5" s="20"/>
      <c r="U5" s="20"/>
      <c r="V5" s="20"/>
      <c r="W5" s="20"/>
      <c r="X5" s="20"/>
      <c r="Y5" s="20"/>
      <c r="Z5" s="20"/>
      <c r="AA5" s="3" t="s">
        <v>473</v>
      </c>
      <c r="AB5" s="3" t="s">
        <v>472</v>
      </c>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row>
    <row r="6" spans="1:62" ht="15" customHeight="1" x14ac:dyDescent="0.25">
      <c r="A6" s="3" t="s">
        <v>118</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row>
    <row r="7" spans="1:62" ht="15" customHeight="1" x14ac:dyDescent="0.25">
      <c r="A7" s="3" t="s">
        <v>119</v>
      </c>
      <c r="B7" s="19">
        <v>13039</v>
      </c>
      <c r="C7" s="19">
        <v>13194</v>
      </c>
      <c r="D7" s="19">
        <v>13329</v>
      </c>
      <c r="E7" s="19">
        <v>13439</v>
      </c>
      <c r="F7" s="19">
        <v>13545</v>
      </c>
      <c r="G7" s="19">
        <v>13666</v>
      </c>
      <c r="H7" s="19">
        <v>13774</v>
      </c>
      <c r="I7" s="19">
        <v>13856</v>
      </c>
      <c r="J7" s="19">
        <v>13942</v>
      </c>
      <c r="K7" s="19">
        <v>14038</v>
      </c>
      <c r="L7" s="19">
        <v>14150</v>
      </c>
      <c r="M7" s="19">
        <v>14247</v>
      </c>
      <c r="N7" s="19">
        <v>14313</v>
      </c>
      <c r="O7" s="19">
        <v>14367</v>
      </c>
      <c r="P7" s="19">
        <v>14424</v>
      </c>
      <c r="Q7" s="19">
        <v>14492</v>
      </c>
      <c r="R7" s="19">
        <v>14572</v>
      </c>
      <c r="S7" s="19">
        <v>14665</v>
      </c>
      <c r="T7" s="19">
        <v>14760</v>
      </c>
      <c r="U7" s="19">
        <v>14849</v>
      </c>
      <c r="V7" s="19">
        <v>14952</v>
      </c>
      <c r="W7" s="19">
        <v>15070</v>
      </c>
      <c r="X7" s="19">
        <v>15184</v>
      </c>
      <c r="Y7" s="19">
        <v>15290</v>
      </c>
      <c r="Z7" s="19">
        <v>15383</v>
      </c>
      <c r="AA7" s="19">
        <v>15459</v>
      </c>
      <c r="AB7" s="19">
        <v>15424</v>
      </c>
      <c r="AC7" s="19">
        <v>15494</v>
      </c>
      <c r="AD7" s="19">
        <v>15567</v>
      </c>
      <c r="AE7" s="19">
        <v>15654</v>
      </c>
      <c r="AF7" s="19">
        <v>15760</v>
      </c>
      <c r="AG7" s="19">
        <v>15864</v>
      </c>
      <c r="AH7" s="19">
        <v>15987</v>
      </c>
      <c r="AI7" s="19">
        <v>16105</v>
      </c>
      <c r="AJ7" s="19">
        <v>16193</v>
      </c>
      <c r="AK7" s="19">
        <v>16258</v>
      </c>
      <c r="AL7" s="19">
        <v>16306</v>
      </c>
      <c r="AM7" s="19">
        <v>16334</v>
      </c>
      <c r="AN7" s="19">
        <v>16358</v>
      </c>
      <c r="AO7" s="19">
        <v>16405</v>
      </c>
      <c r="AP7" s="19">
        <v>16486</v>
      </c>
      <c r="AQ7" s="19">
        <v>16575</v>
      </c>
      <c r="AR7" s="19">
        <v>16656</v>
      </c>
      <c r="AS7" s="19">
        <v>16730</v>
      </c>
      <c r="AT7" s="19">
        <v>16780</v>
      </c>
      <c r="AU7" s="19">
        <v>16829</v>
      </c>
      <c r="AV7" s="19">
        <v>16901</v>
      </c>
      <c r="AW7" s="19">
        <v>16979</v>
      </c>
      <c r="AX7" s="19">
        <v>17082</v>
      </c>
      <c r="AY7" s="19">
        <v>17181</v>
      </c>
      <c r="AZ7" s="19">
        <v>17282</v>
      </c>
      <c r="BA7" s="19">
        <v>17408</v>
      </c>
      <c r="BB7" s="19">
        <v>17475</v>
      </c>
      <c r="BC7" s="19">
        <v>17591</v>
      </c>
      <c r="BD7" s="19">
        <v>17811</v>
      </c>
      <c r="BE7" s="19">
        <v>17943</v>
      </c>
      <c r="BF7" s="19">
        <v>18050</v>
      </c>
      <c r="BG7" s="19">
        <v>18145</v>
      </c>
      <c r="BH7" s="19">
        <v>18230</v>
      </c>
      <c r="BI7" s="19">
        <v>18310</v>
      </c>
      <c r="BJ7" s="19">
        <v>18385</v>
      </c>
    </row>
    <row r="8" spans="1:62" ht="15" customHeight="1" x14ac:dyDescent="0.25">
      <c r="A8" s="3" t="s">
        <v>120</v>
      </c>
      <c r="B8" s="19">
        <v>8706</v>
      </c>
      <c r="C8" s="19">
        <v>8843</v>
      </c>
      <c r="D8" s="19">
        <v>8980</v>
      </c>
      <c r="E8" s="19">
        <v>9104</v>
      </c>
      <c r="F8" s="19">
        <v>9233</v>
      </c>
      <c r="G8" s="19">
        <v>9379</v>
      </c>
      <c r="H8" s="19">
        <v>9549</v>
      </c>
      <c r="I8" s="19">
        <v>9683</v>
      </c>
      <c r="J8" s="19">
        <v>9826</v>
      </c>
      <c r="K8" s="19">
        <v>9973</v>
      </c>
      <c r="L8" s="19">
        <v>10134</v>
      </c>
      <c r="M8" s="19">
        <v>10278</v>
      </c>
      <c r="N8" s="19">
        <v>10404</v>
      </c>
      <c r="O8" s="19">
        <v>10515</v>
      </c>
      <c r="P8" s="19">
        <v>10636</v>
      </c>
      <c r="Q8" s="19">
        <v>10765</v>
      </c>
      <c r="R8" s="19">
        <v>10890</v>
      </c>
      <c r="S8" s="19">
        <v>11050</v>
      </c>
      <c r="T8" s="19">
        <v>11151</v>
      </c>
      <c r="U8" s="19">
        <v>11229</v>
      </c>
      <c r="V8" s="19">
        <v>11304</v>
      </c>
      <c r="W8" s="19">
        <v>11385</v>
      </c>
      <c r="X8" s="19">
        <v>11453</v>
      </c>
      <c r="Y8" s="19">
        <v>11546</v>
      </c>
      <c r="Z8" s="19">
        <v>11620</v>
      </c>
      <c r="AA8" s="19">
        <v>11660</v>
      </c>
      <c r="AB8" s="19">
        <v>11630</v>
      </c>
      <c r="AC8" s="19">
        <v>11667</v>
      </c>
      <c r="AD8" s="19">
        <v>11706</v>
      </c>
      <c r="AE8" s="19">
        <v>11754</v>
      </c>
      <c r="AF8" s="19">
        <v>11810</v>
      </c>
      <c r="AG8" s="19">
        <v>11871</v>
      </c>
      <c r="AH8" s="19">
        <v>11949</v>
      </c>
      <c r="AI8" s="19">
        <v>12031</v>
      </c>
      <c r="AJ8" s="19">
        <v>12116</v>
      </c>
      <c r="AK8" s="19">
        <v>12156</v>
      </c>
      <c r="AL8" s="19">
        <v>12190</v>
      </c>
      <c r="AM8" s="19">
        <v>12221</v>
      </c>
      <c r="AN8" s="19">
        <v>12257</v>
      </c>
      <c r="AO8" s="19">
        <v>12316</v>
      </c>
      <c r="AP8" s="19">
        <v>12372</v>
      </c>
      <c r="AQ8" s="19">
        <v>12413</v>
      </c>
      <c r="AR8" s="19">
        <v>12452</v>
      </c>
      <c r="AS8" s="19">
        <v>12541</v>
      </c>
      <c r="AT8" s="19">
        <v>12638</v>
      </c>
      <c r="AU8" s="19">
        <v>12665</v>
      </c>
      <c r="AV8" s="19">
        <v>12685</v>
      </c>
      <c r="AW8" s="19">
        <v>12768</v>
      </c>
      <c r="AX8" s="19">
        <v>12870</v>
      </c>
      <c r="AY8" s="19">
        <v>12936</v>
      </c>
      <c r="AZ8" s="19">
        <v>13015</v>
      </c>
      <c r="BA8" s="19">
        <v>13094</v>
      </c>
      <c r="BB8" s="19">
        <v>13146</v>
      </c>
      <c r="BC8" s="19">
        <v>13228</v>
      </c>
      <c r="BD8" s="19">
        <v>13326</v>
      </c>
      <c r="BE8" s="19">
        <v>13421</v>
      </c>
      <c r="BF8" s="19">
        <v>13490</v>
      </c>
      <c r="BG8" s="19">
        <v>13550</v>
      </c>
      <c r="BH8" s="19">
        <v>13600</v>
      </c>
      <c r="BI8" s="19">
        <v>13635</v>
      </c>
      <c r="BJ8" s="19">
        <v>13660</v>
      </c>
    </row>
    <row r="9" spans="1:62" ht="15" customHeight="1" x14ac:dyDescent="0.25">
      <c r="A9" s="3" t="s">
        <v>121</v>
      </c>
      <c r="B9" s="19">
        <v>5312</v>
      </c>
      <c r="C9" s="19">
        <v>5385</v>
      </c>
      <c r="D9" s="19">
        <v>5455</v>
      </c>
      <c r="E9" s="19">
        <v>5505</v>
      </c>
      <c r="F9" s="19">
        <v>5587</v>
      </c>
      <c r="G9" s="19">
        <v>5670</v>
      </c>
      <c r="H9" s="19">
        <v>5752</v>
      </c>
      <c r="I9" s="19">
        <v>5806</v>
      </c>
      <c r="J9" s="19">
        <v>5862</v>
      </c>
      <c r="K9" s="19">
        <v>5967</v>
      </c>
      <c r="L9" s="19">
        <v>6041</v>
      </c>
      <c r="M9" s="19">
        <v>6125</v>
      </c>
      <c r="N9" s="19">
        <v>6189</v>
      </c>
      <c r="O9" s="19">
        <v>6277</v>
      </c>
      <c r="P9" s="19">
        <v>6297</v>
      </c>
      <c r="Q9" s="19">
        <v>6355</v>
      </c>
      <c r="R9" s="19">
        <v>6441</v>
      </c>
      <c r="S9" s="19">
        <v>6610</v>
      </c>
      <c r="T9" s="19">
        <v>6688</v>
      </c>
      <c r="U9" s="19">
        <v>6813</v>
      </c>
      <c r="V9" s="19">
        <v>6950</v>
      </c>
      <c r="W9" s="19">
        <v>7022</v>
      </c>
      <c r="X9" s="19">
        <v>7128</v>
      </c>
      <c r="Y9" s="19">
        <v>7194</v>
      </c>
      <c r="Z9" s="19">
        <v>7307</v>
      </c>
      <c r="AA9" s="19">
        <v>7426</v>
      </c>
      <c r="AB9" s="19">
        <v>7674</v>
      </c>
      <c r="AC9" s="19">
        <v>7836</v>
      </c>
      <c r="AD9" s="19">
        <v>7972</v>
      </c>
      <c r="AE9" s="19">
        <v>8092</v>
      </c>
      <c r="AF9" s="19">
        <v>8205</v>
      </c>
      <c r="AG9" s="19">
        <v>8306</v>
      </c>
      <c r="AH9" s="19">
        <v>8385</v>
      </c>
      <c r="AI9" s="19">
        <v>8435</v>
      </c>
      <c r="AJ9" s="19">
        <v>8451</v>
      </c>
      <c r="AK9" s="19">
        <v>8502</v>
      </c>
      <c r="AL9" s="19">
        <v>8580</v>
      </c>
      <c r="AM9" s="19">
        <v>8631</v>
      </c>
      <c r="AN9" s="19">
        <v>8797</v>
      </c>
      <c r="AO9" s="19">
        <v>8950</v>
      </c>
      <c r="AP9" s="19">
        <v>9017</v>
      </c>
      <c r="AQ9" s="19">
        <v>8988</v>
      </c>
      <c r="AR9" s="19">
        <v>8987</v>
      </c>
      <c r="AS9" s="19">
        <v>9118</v>
      </c>
      <c r="AT9" s="19">
        <v>9187</v>
      </c>
      <c r="AU9" s="19">
        <v>9145</v>
      </c>
      <c r="AV9" s="19">
        <v>9182</v>
      </c>
      <c r="AW9" s="19">
        <v>9215</v>
      </c>
      <c r="AX9" s="19">
        <v>9290</v>
      </c>
      <c r="AY9" s="19">
        <v>9398</v>
      </c>
      <c r="AZ9" s="19">
        <v>9540</v>
      </c>
      <c r="BA9" s="19">
        <v>9581</v>
      </c>
      <c r="BB9" s="19">
        <v>9663</v>
      </c>
      <c r="BC9" s="19">
        <v>9898</v>
      </c>
      <c r="BD9" s="19">
        <v>10096</v>
      </c>
      <c r="BE9" s="19">
        <v>10190</v>
      </c>
      <c r="BF9" s="19">
        <v>10240</v>
      </c>
      <c r="BG9" s="19">
        <v>10325</v>
      </c>
      <c r="BH9" s="19">
        <v>10405</v>
      </c>
      <c r="BI9" s="19">
        <v>10505</v>
      </c>
      <c r="BJ9" s="19">
        <v>10575</v>
      </c>
    </row>
    <row r="10" spans="1:62" ht="15" customHeight="1" x14ac:dyDescent="0.25">
      <c r="A10" s="3" t="s">
        <v>122</v>
      </c>
      <c r="B10" s="19">
        <v>5226</v>
      </c>
      <c r="C10" s="19">
        <v>5278</v>
      </c>
      <c r="D10" s="19">
        <v>5296</v>
      </c>
      <c r="E10" s="19">
        <v>5343</v>
      </c>
      <c r="F10" s="19">
        <v>5400</v>
      </c>
      <c r="G10" s="19">
        <v>5434</v>
      </c>
      <c r="H10" s="19">
        <v>5486</v>
      </c>
      <c r="I10" s="19">
        <v>5554</v>
      </c>
      <c r="J10" s="19">
        <v>5603</v>
      </c>
      <c r="K10" s="19">
        <v>5694</v>
      </c>
      <c r="L10" s="19">
        <v>5768</v>
      </c>
      <c r="M10" s="19">
        <v>5782</v>
      </c>
      <c r="N10" s="19">
        <v>5730</v>
      </c>
      <c r="O10" s="19">
        <v>5713</v>
      </c>
      <c r="P10" s="19">
        <v>5741</v>
      </c>
      <c r="Q10" s="19">
        <v>5836</v>
      </c>
      <c r="R10" s="19">
        <v>5957</v>
      </c>
      <c r="S10" s="19">
        <v>6131</v>
      </c>
      <c r="T10" s="19">
        <v>6203</v>
      </c>
      <c r="U10" s="19">
        <v>6359</v>
      </c>
      <c r="V10" s="19">
        <v>6527</v>
      </c>
      <c r="W10" s="19">
        <v>6618</v>
      </c>
      <c r="X10" s="19">
        <v>6717</v>
      </c>
      <c r="Y10" s="19">
        <v>6723</v>
      </c>
      <c r="Z10" s="19">
        <v>6776</v>
      </c>
      <c r="AA10" s="19">
        <v>6905</v>
      </c>
      <c r="AB10" s="19">
        <v>7054</v>
      </c>
      <c r="AC10" s="19">
        <v>7241</v>
      </c>
      <c r="AD10" s="19">
        <v>7416</v>
      </c>
      <c r="AE10" s="19">
        <v>7623</v>
      </c>
      <c r="AF10" s="19">
        <v>7782</v>
      </c>
      <c r="AG10" s="19">
        <v>7914</v>
      </c>
      <c r="AH10" s="19">
        <v>8011</v>
      </c>
      <c r="AI10" s="19">
        <v>8018</v>
      </c>
      <c r="AJ10" s="19">
        <v>7951</v>
      </c>
      <c r="AK10" s="19">
        <v>7926</v>
      </c>
      <c r="AL10" s="19">
        <v>7982</v>
      </c>
      <c r="AM10" s="19">
        <v>8106</v>
      </c>
      <c r="AN10" s="19">
        <v>8331</v>
      </c>
      <c r="AO10" s="19">
        <v>8523</v>
      </c>
      <c r="AP10" s="19">
        <v>8528</v>
      </c>
      <c r="AQ10" s="19">
        <v>8441</v>
      </c>
      <c r="AR10" s="19">
        <v>8444</v>
      </c>
      <c r="AS10" s="19">
        <v>8496</v>
      </c>
      <c r="AT10" s="19">
        <v>8433</v>
      </c>
      <c r="AU10" s="19">
        <v>8382</v>
      </c>
      <c r="AV10" s="19">
        <v>8458</v>
      </c>
      <c r="AW10" s="19">
        <v>8570</v>
      </c>
      <c r="AX10" s="19">
        <v>8744</v>
      </c>
      <c r="AY10" s="19">
        <v>8939</v>
      </c>
      <c r="AZ10" s="19">
        <v>9117</v>
      </c>
      <c r="BA10" s="19">
        <v>9116</v>
      </c>
      <c r="BB10" s="19">
        <v>9255</v>
      </c>
      <c r="BC10" s="19">
        <v>9548</v>
      </c>
      <c r="BD10" s="19">
        <v>9737</v>
      </c>
      <c r="BE10" s="19">
        <v>9818</v>
      </c>
      <c r="BF10" s="19">
        <v>9850</v>
      </c>
      <c r="BG10" s="19">
        <v>9910</v>
      </c>
      <c r="BH10" s="19">
        <v>9975</v>
      </c>
      <c r="BI10" s="19">
        <v>10065</v>
      </c>
      <c r="BJ10" s="19">
        <v>10120</v>
      </c>
    </row>
    <row r="11" spans="1:62" ht="15" customHeight="1" x14ac:dyDescent="0.25">
      <c r="A11" s="3" t="s">
        <v>123</v>
      </c>
      <c r="B11" s="19">
        <v>86</v>
      </c>
      <c r="C11" s="19">
        <v>107</v>
      </c>
      <c r="D11" s="19">
        <v>159</v>
      </c>
      <c r="E11" s="19">
        <v>162</v>
      </c>
      <c r="F11" s="19">
        <v>187</v>
      </c>
      <c r="G11" s="19">
        <v>236</v>
      </c>
      <c r="H11" s="19">
        <v>266</v>
      </c>
      <c r="I11" s="19">
        <v>252</v>
      </c>
      <c r="J11" s="19">
        <v>259</v>
      </c>
      <c r="K11" s="19">
        <v>273</v>
      </c>
      <c r="L11" s="19">
        <v>273</v>
      </c>
      <c r="M11" s="19">
        <v>343</v>
      </c>
      <c r="N11" s="19">
        <v>459</v>
      </c>
      <c r="O11" s="19">
        <v>564</v>
      </c>
      <c r="P11" s="19">
        <v>556</v>
      </c>
      <c r="Q11" s="19">
        <v>519</v>
      </c>
      <c r="R11" s="19">
        <v>484</v>
      </c>
      <c r="S11" s="19">
        <v>479</v>
      </c>
      <c r="T11" s="19">
        <v>485</v>
      </c>
      <c r="U11" s="19">
        <v>454</v>
      </c>
      <c r="V11" s="19">
        <v>423</v>
      </c>
      <c r="W11" s="19">
        <v>404</v>
      </c>
      <c r="X11" s="19">
        <v>411</v>
      </c>
      <c r="Y11" s="19">
        <v>471</v>
      </c>
      <c r="Z11" s="19">
        <v>531</v>
      </c>
      <c r="AA11" s="19">
        <v>521</v>
      </c>
      <c r="AB11" s="19">
        <v>620</v>
      </c>
      <c r="AC11" s="19">
        <v>595</v>
      </c>
      <c r="AD11" s="19">
        <v>556</v>
      </c>
      <c r="AE11" s="19">
        <v>469</v>
      </c>
      <c r="AF11" s="19">
        <v>423</v>
      </c>
      <c r="AG11" s="19">
        <v>392</v>
      </c>
      <c r="AH11" s="19">
        <v>374</v>
      </c>
      <c r="AI11" s="19">
        <v>417</v>
      </c>
      <c r="AJ11" s="19">
        <v>500</v>
      </c>
      <c r="AK11" s="19">
        <v>576</v>
      </c>
      <c r="AL11" s="19">
        <v>598</v>
      </c>
      <c r="AM11" s="19">
        <v>525</v>
      </c>
      <c r="AN11" s="19">
        <v>466</v>
      </c>
      <c r="AO11" s="19">
        <v>427</v>
      </c>
      <c r="AP11" s="19">
        <v>489</v>
      </c>
      <c r="AQ11" s="19">
        <v>547</v>
      </c>
      <c r="AR11" s="19">
        <v>543</v>
      </c>
      <c r="AS11" s="19">
        <v>622</v>
      </c>
      <c r="AT11" s="19">
        <v>754</v>
      </c>
      <c r="AU11" s="19">
        <v>763</v>
      </c>
      <c r="AV11" s="19">
        <v>724</v>
      </c>
      <c r="AW11" s="19">
        <v>645</v>
      </c>
      <c r="AX11" s="19">
        <v>546</v>
      </c>
      <c r="AY11" s="19">
        <v>459</v>
      </c>
      <c r="AZ11" s="19">
        <v>423</v>
      </c>
      <c r="BA11" s="19">
        <v>465</v>
      </c>
      <c r="BB11" s="19">
        <v>408</v>
      </c>
      <c r="BC11" s="19">
        <v>350</v>
      </c>
      <c r="BD11" s="19">
        <v>359</v>
      </c>
      <c r="BE11" s="19">
        <v>373</v>
      </c>
      <c r="BF11" s="19">
        <v>390</v>
      </c>
      <c r="BG11" s="19">
        <v>415</v>
      </c>
      <c r="BH11" s="19">
        <v>425</v>
      </c>
      <c r="BI11" s="19">
        <v>440</v>
      </c>
      <c r="BJ11" s="19">
        <v>455</v>
      </c>
    </row>
    <row r="12" spans="1:62" ht="15" customHeight="1" x14ac:dyDescent="0.25">
      <c r="A12" s="3" t="s">
        <v>124</v>
      </c>
      <c r="B12" s="19">
        <v>3394</v>
      </c>
      <c r="C12" s="19">
        <v>3458</v>
      </c>
      <c r="D12" s="19">
        <v>3525</v>
      </c>
      <c r="E12" s="19">
        <v>3599</v>
      </c>
      <c r="F12" s="19">
        <v>3646</v>
      </c>
      <c r="G12" s="19">
        <v>3709</v>
      </c>
      <c r="H12" s="19">
        <v>3797</v>
      </c>
      <c r="I12" s="19">
        <v>3877</v>
      </c>
      <c r="J12" s="19">
        <v>3964</v>
      </c>
      <c r="K12" s="19">
        <v>4006</v>
      </c>
      <c r="L12" s="19">
        <v>4093</v>
      </c>
      <c r="M12" s="19">
        <v>4153</v>
      </c>
      <c r="N12" s="19">
        <v>4215</v>
      </c>
      <c r="O12" s="19">
        <v>4238</v>
      </c>
      <c r="P12" s="19">
        <v>4339</v>
      </c>
      <c r="Q12" s="19">
        <v>4410</v>
      </c>
      <c r="R12" s="19">
        <v>4449</v>
      </c>
      <c r="S12" s="19">
        <v>4440</v>
      </c>
      <c r="T12" s="19">
        <v>4463</v>
      </c>
      <c r="U12" s="19">
        <v>4416</v>
      </c>
      <c r="V12" s="19">
        <v>4354</v>
      </c>
      <c r="W12" s="19">
        <v>4363</v>
      </c>
      <c r="X12" s="19">
        <v>4325</v>
      </c>
      <c r="Y12" s="19">
        <v>4352</v>
      </c>
      <c r="Z12" s="19">
        <v>4313</v>
      </c>
      <c r="AA12" s="19">
        <v>4234</v>
      </c>
      <c r="AB12" s="19">
        <v>3956</v>
      </c>
      <c r="AC12" s="19">
        <v>3831</v>
      </c>
      <c r="AD12" s="19">
        <v>3735</v>
      </c>
      <c r="AE12" s="19">
        <v>3662</v>
      </c>
      <c r="AF12" s="19">
        <v>3605</v>
      </c>
      <c r="AG12" s="19">
        <v>3564</v>
      </c>
      <c r="AH12" s="19">
        <v>3565</v>
      </c>
      <c r="AI12" s="19">
        <v>3595</v>
      </c>
      <c r="AJ12" s="19">
        <v>3665</v>
      </c>
      <c r="AK12" s="19">
        <v>3654</v>
      </c>
      <c r="AL12" s="19">
        <v>3610</v>
      </c>
      <c r="AM12" s="19">
        <v>3590</v>
      </c>
      <c r="AN12" s="19">
        <v>3460</v>
      </c>
      <c r="AO12" s="19">
        <v>3366</v>
      </c>
      <c r="AP12" s="19">
        <v>3355</v>
      </c>
      <c r="AQ12" s="19">
        <v>3425</v>
      </c>
      <c r="AR12" s="19">
        <v>3465</v>
      </c>
      <c r="AS12" s="19">
        <v>3423</v>
      </c>
      <c r="AT12" s="19">
        <v>3451</v>
      </c>
      <c r="AU12" s="19">
        <v>3520</v>
      </c>
      <c r="AV12" s="19">
        <v>3503</v>
      </c>
      <c r="AW12" s="19">
        <v>3553</v>
      </c>
      <c r="AX12" s="19">
        <v>3580</v>
      </c>
      <c r="AY12" s="19">
        <v>3538</v>
      </c>
      <c r="AZ12" s="19">
        <v>3475</v>
      </c>
      <c r="BA12" s="19">
        <v>3513</v>
      </c>
      <c r="BB12" s="19">
        <v>3483</v>
      </c>
      <c r="BC12" s="19">
        <v>3330</v>
      </c>
      <c r="BD12" s="19">
        <v>3230</v>
      </c>
      <c r="BE12" s="19">
        <v>3231</v>
      </c>
      <c r="BF12" s="19">
        <v>3250</v>
      </c>
      <c r="BG12" s="19">
        <v>3230</v>
      </c>
      <c r="BH12" s="19">
        <v>3200</v>
      </c>
      <c r="BI12" s="19">
        <v>3130</v>
      </c>
      <c r="BJ12" s="19">
        <v>3085</v>
      </c>
    </row>
    <row r="13" spans="1:62" ht="15" customHeight="1" x14ac:dyDescent="0.25">
      <c r="A13" s="3" t="s">
        <v>125</v>
      </c>
      <c r="B13" s="19">
        <v>5495</v>
      </c>
      <c r="C13" s="19">
        <v>5622</v>
      </c>
      <c r="D13" s="19">
        <v>5664</v>
      </c>
      <c r="E13" s="19">
        <v>5738</v>
      </c>
      <c r="F13" s="19">
        <v>5816</v>
      </c>
      <c r="G13" s="19">
        <v>5872</v>
      </c>
      <c r="H13" s="19">
        <v>5971</v>
      </c>
      <c r="I13" s="19">
        <v>5986</v>
      </c>
      <c r="J13" s="19">
        <v>6059</v>
      </c>
      <c r="K13" s="19">
        <v>6204</v>
      </c>
      <c r="L13" s="19">
        <v>6306</v>
      </c>
      <c r="M13" s="19">
        <v>6354</v>
      </c>
      <c r="N13" s="19">
        <v>6390</v>
      </c>
      <c r="O13" s="19">
        <v>6440</v>
      </c>
      <c r="P13" s="19">
        <v>6488</v>
      </c>
      <c r="Q13" s="19">
        <v>6565</v>
      </c>
      <c r="R13" s="19">
        <v>6698</v>
      </c>
      <c r="S13" s="19">
        <v>6829</v>
      </c>
      <c r="T13" s="19">
        <v>6950</v>
      </c>
      <c r="U13" s="19">
        <v>7094</v>
      </c>
      <c r="V13" s="19">
        <v>7252</v>
      </c>
      <c r="W13" s="19">
        <v>7349</v>
      </c>
      <c r="X13" s="19">
        <v>7446</v>
      </c>
      <c r="Y13" s="19">
        <v>7543</v>
      </c>
      <c r="Z13" s="19">
        <v>7658</v>
      </c>
      <c r="AA13" s="19">
        <v>7797</v>
      </c>
      <c r="AB13" s="19">
        <v>7901</v>
      </c>
      <c r="AC13" s="19">
        <v>8029</v>
      </c>
      <c r="AD13" s="19">
        <v>8217</v>
      </c>
      <c r="AE13" s="19">
        <v>8309</v>
      </c>
      <c r="AF13" s="19">
        <v>8489</v>
      </c>
      <c r="AG13" s="19">
        <v>8606</v>
      </c>
      <c r="AH13" s="19">
        <v>8751</v>
      </c>
      <c r="AI13" s="19">
        <v>8853</v>
      </c>
      <c r="AJ13" s="19">
        <v>8888</v>
      </c>
      <c r="AK13" s="19">
        <v>8869</v>
      </c>
      <c r="AL13" s="19">
        <v>8944</v>
      </c>
      <c r="AM13" s="19">
        <v>9052</v>
      </c>
      <c r="AN13" s="19">
        <v>9243</v>
      </c>
      <c r="AO13" s="19">
        <v>9346</v>
      </c>
      <c r="AP13" s="19">
        <v>9329</v>
      </c>
      <c r="AQ13" s="19">
        <v>9326</v>
      </c>
      <c r="AR13" s="19">
        <v>9393</v>
      </c>
      <c r="AS13" s="19">
        <v>9449</v>
      </c>
      <c r="AT13" s="19">
        <v>9473</v>
      </c>
      <c r="AU13" s="19">
        <v>9469</v>
      </c>
      <c r="AV13" s="19">
        <v>9500</v>
      </c>
      <c r="AW13" s="19">
        <v>9554</v>
      </c>
      <c r="AX13" s="19">
        <v>9662</v>
      </c>
      <c r="AY13" s="19">
        <v>9820</v>
      </c>
      <c r="AZ13" s="19">
        <v>9996</v>
      </c>
      <c r="BA13" s="19">
        <v>9989</v>
      </c>
      <c r="BB13" s="19">
        <v>10098</v>
      </c>
      <c r="BC13" s="19">
        <v>10419</v>
      </c>
      <c r="BD13" s="19">
        <v>10592</v>
      </c>
      <c r="BE13" s="19">
        <v>10707</v>
      </c>
      <c r="BF13" s="19">
        <v>10755</v>
      </c>
      <c r="BG13" s="19">
        <v>10810</v>
      </c>
      <c r="BH13" s="19">
        <v>10865</v>
      </c>
      <c r="BI13" s="19">
        <v>10950</v>
      </c>
      <c r="BJ13" s="19">
        <v>11010</v>
      </c>
    </row>
    <row r="14" spans="1:62" ht="15" customHeight="1" x14ac:dyDescent="0.25">
      <c r="A14" s="3"/>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row>
    <row r="15" spans="1:62" ht="15" customHeight="1" x14ac:dyDescent="0.25">
      <c r="A15" s="3" t="s">
        <v>126</v>
      </c>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row>
    <row r="16" spans="1:62" ht="15" customHeight="1" x14ac:dyDescent="0.25">
      <c r="A16" s="3" t="s">
        <v>127</v>
      </c>
      <c r="B16" s="19">
        <v>5447</v>
      </c>
      <c r="C16" s="19">
        <v>5515</v>
      </c>
      <c r="D16" s="19">
        <v>5505</v>
      </c>
      <c r="E16" s="19">
        <v>5576</v>
      </c>
      <c r="F16" s="19">
        <v>5629</v>
      </c>
      <c r="G16" s="19">
        <v>5636</v>
      </c>
      <c r="H16" s="19">
        <v>5705</v>
      </c>
      <c r="I16" s="19">
        <v>5734</v>
      </c>
      <c r="J16" s="19">
        <v>5800</v>
      </c>
      <c r="K16" s="19">
        <v>5931</v>
      </c>
      <c r="L16" s="19">
        <v>6033</v>
      </c>
      <c r="M16" s="19">
        <v>6011</v>
      </c>
      <c r="N16" s="19">
        <v>5931</v>
      </c>
      <c r="O16" s="19">
        <v>5876</v>
      </c>
      <c r="P16" s="19">
        <v>5932</v>
      </c>
      <c r="Q16" s="19">
        <v>6046</v>
      </c>
      <c r="R16" s="19">
        <v>6214</v>
      </c>
      <c r="S16" s="19">
        <v>6350</v>
      </c>
      <c r="T16" s="19">
        <v>6465</v>
      </c>
      <c r="U16" s="19">
        <v>6640</v>
      </c>
      <c r="V16" s="19">
        <v>6829</v>
      </c>
      <c r="W16" s="19">
        <v>6945</v>
      </c>
      <c r="X16" s="19">
        <v>7035</v>
      </c>
      <c r="Y16" s="19">
        <v>7072</v>
      </c>
      <c r="Z16" s="19">
        <v>7127</v>
      </c>
      <c r="AA16" s="19">
        <v>7276</v>
      </c>
      <c r="AB16" s="19">
        <v>7281</v>
      </c>
      <c r="AC16" s="19">
        <v>7434</v>
      </c>
      <c r="AD16" s="19">
        <v>7661</v>
      </c>
      <c r="AE16" s="19">
        <v>7840</v>
      </c>
      <c r="AF16" s="19">
        <v>8066</v>
      </c>
      <c r="AG16" s="19">
        <v>8214</v>
      </c>
      <c r="AH16" s="19">
        <v>8377</v>
      </c>
      <c r="AI16" s="19">
        <v>8436</v>
      </c>
      <c r="AJ16" s="19">
        <v>8388</v>
      </c>
      <c r="AK16" s="19">
        <v>8293</v>
      </c>
      <c r="AL16" s="19">
        <v>8346</v>
      </c>
      <c r="AM16" s="19">
        <v>8527</v>
      </c>
      <c r="AN16" s="19">
        <v>8777</v>
      </c>
      <c r="AO16" s="19">
        <v>8919</v>
      </c>
      <c r="AP16" s="19">
        <v>8840</v>
      </c>
      <c r="AQ16" s="19">
        <v>8779</v>
      </c>
      <c r="AR16" s="19">
        <v>8850</v>
      </c>
      <c r="AS16" s="19">
        <v>8827</v>
      </c>
      <c r="AT16" s="19">
        <v>8719</v>
      </c>
      <c r="AU16" s="19">
        <v>8706</v>
      </c>
      <c r="AV16" s="19">
        <v>8776</v>
      </c>
      <c r="AW16" s="19">
        <v>8909</v>
      </c>
      <c r="AX16" s="19">
        <v>9116</v>
      </c>
      <c r="AY16" s="19">
        <v>9361</v>
      </c>
      <c r="AZ16" s="19">
        <v>9573</v>
      </c>
      <c r="BA16" s="19">
        <v>9524</v>
      </c>
      <c r="BB16" s="19">
        <v>9690</v>
      </c>
      <c r="BC16" s="19">
        <v>10069</v>
      </c>
      <c r="BD16" s="19">
        <v>10233</v>
      </c>
      <c r="BE16" s="19">
        <v>10335</v>
      </c>
      <c r="BF16" s="19">
        <v>10365</v>
      </c>
      <c r="BG16" s="19">
        <v>10395</v>
      </c>
      <c r="BH16" s="19">
        <v>10440</v>
      </c>
      <c r="BI16" s="19">
        <v>10510</v>
      </c>
      <c r="BJ16" s="19">
        <v>10555</v>
      </c>
    </row>
    <row r="17" spans="1:62" ht="15" customHeight="1" x14ac:dyDescent="0.25">
      <c r="A17" s="3" t="s">
        <v>128</v>
      </c>
      <c r="B17" s="19">
        <v>4470</v>
      </c>
      <c r="C17" s="19">
        <v>4525</v>
      </c>
      <c r="D17" s="19">
        <v>4498</v>
      </c>
      <c r="E17" s="19">
        <v>4543</v>
      </c>
      <c r="F17" s="19">
        <v>4581</v>
      </c>
      <c r="G17" s="19">
        <v>4590</v>
      </c>
      <c r="H17" s="19">
        <v>4647</v>
      </c>
      <c r="I17" s="19">
        <v>4711</v>
      </c>
      <c r="J17" s="19">
        <v>4781</v>
      </c>
      <c r="K17" s="19">
        <v>4889</v>
      </c>
      <c r="L17" s="19">
        <v>4952</v>
      </c>
      <c r="M17" s="19">
        <v>4915</v>
      </c>
      <c r="N17" s="19">
        <v>4822</v>
      </c>
      <c r="O17" s="19">
        <v>4765</v>
      </c>
      <c r="P17" s="19">
        <v>4803</v>
      </c>
      <c r="Q17" s="19">
        <v>4896</v>
      </c>
      <c r="R17" s="19">
        <v>5017</v>
      </c>
      <c r="S17" s="19">
        <v>5123</v>
      </c>
      <c r="T17" s="19">
        <v>5231</v>
      </c>
      <c r="U17" s="19">
        <v>5395</v>
      </c>
      <c r="V17" s="19">
        <v>5585</v>
      </c>
      <c r="W17" s="19">
        <v>5702</v>
      </c>
      <c r="X17" s="19">
        <v>5778</v>
      </c>
      <c r="Y17" s="19">
        <v>5785</v>
      </c>
      <c r="Z17" s="19">
        <v>5817</v>
      </c>
      <c r="AA17" s="19">
        <v>5960</v>
      </c>
      <c r="AB17" s="19">
        <v>5961</v>
      </c>
      <c r="AC17" s="19">
        <v>6104</v>
      </c>
      <c r="AD17" s="19">
        <v>6308</v>
      </c>
      <c r="AE17" s="19">
        <v>6523</v>
      </c>
      <c r="AF17" s="19">
        <v>6768</v>
      </c>
      <c r="AG17" s="19">
        <v>6947</v>
      </c>
      <c r="AH17" s="19">
        <v>7118</v>
      </c>
      <c r="AI17" s="19">
        <v>7172</v>
      </c>
      <c r="AJ17" s="19">
        <v>7137</v>
      </c>
      <c r="AK17" s="19">
        <v>7026</v>
      </c>
      <c r="AL17" s="19">
        <v>7058</v>
      </c>
      <c r="AM17" s="19">
        <v>7191</v>
      </c>
      <c r="AN17" s="19">
        <v>7397</v>
      </c>
      <c r="AO17" s="19">
        <v>7529</v>
      </c>
      <c r="AP17" s="19">
        <v>7453</v>
      </c>
      <c r="AQ17" s="19">
        <v>7391</v>
      </c>
      <c r="AR17" s="19">
        <v>7438</v>
      </c>
      <c r="AS17" s="19">
        <v>7392</v>
      </c>
      <c r="AT17" s="19">
        <v>7277</v>
      </c>
      <c r="AU17" s="19">
        <v>7234</v>
      </c>
      <c r="AV17" s="19">
        <v>7296</v>
      </c>
      <c r="AW17" s="19">
        <v>7409</v>
      </c>
      <c r="AX17" s="19">
        <v>7597</v>
      </c>
      <c r="AY17" s="19">
        <v>7815</v>
      </c>
      <c r="AZ17" s="19">
        <v>7993</v>
      </c>
      <c r="BA17" s="19">
        <v>7936</v>
      </c>
      <c r="BB17" s="19">
        <v>8056</v>
      </c>
      <c r="BC17" s="19">
        <v>8342</v>
      </c>
      <c r="BD17" s="19">
        <v>8452</v>
      </c>
      <c r="BE17" s="19">
        <v>8514</v>
      </c>
      <c r="BF17" s="19">
        <v>8605</v>
      </c>
      <c r="BG17" s="19">
        <v>8695</v>
      </c>
      <c r="BH17" s="19">
        <v>8730</v>
      </c>
      <c r="BI17" s="19">
        <v>8790</v>
      </c>
      <c r="BJ17" s="19">
        <v>8825</v>
      </c>
    </row>
    <row r="18" spans="1:62" ht="15" customHeight="1" x14ac:dyDescent="0.25">
      <c r="A18" s="3" t="s">
        <v>129</v>
      </c>
      <c r="B18" s="19">
        <v>978</v>
      </c>
      <c r="C18" s="19">
        <v>991</v>
      </c>
      <c r="D18" s="19">
        <v>1007</v>
      </c>
      <c r="E18" s="19">
        <v>1033</v>
      </c>
      <c r="F18" s="19">
        <v>1048</v>
      </c>
      <c r="G18" s="19">
        <v>1046</v>
      </c>
      <c r="H18" s="19">
        <v>1059</v>
      </c>
      <c r="I18" s="19">
        <v>1023</v>
      </c>
      <c r="J18" s="19">
        <v>1019</v>
      </c>
      <c r="K18" s="19">
        <v>1042</v>
      </c>
      <c r="L18" s="19">
        <v>1081</v>
      </c>
      <c r="M18" s="19">
        <v>1097</v>
      </c>
      <c r="N18" s="19">
        <v>1109</v>
      </c>
      <c r="O18" s="19">
        <v>1111</v>
      </c>
      <c r="P18" s="19">
        <v>1130</v>
      </c>
      <c r="Q18" s="19">
        <v>1150</v>
      </c>
      <c r="R18" s="19">
        <v>1198</v>
      </c>
      <c r="S18" s="19">
        <v>1227</v>
      </c>
      <c r="T18" s="19">
        <v>1234</v>
      </c>
      <c r="U18" s="19">
        <v>1245</v>
      </c>
      <c r="V18" s="19">
        <v>1244</v>
      </c>
      <c r="W18" s="19">
        <v>1243</v>
      </c>
      <c r="X18" s="19">
        <v>1257</v>
      </c>
      <c r="Y18" s="19">
        <v>1287</v>
      </c>
      <c r="Z18" s="19">
        <v>1311</v>
      </c>
      <c r="AA18" s="19">
        <v>1316</v>
      </c>
      <c r="AB18" s="19">
        <v>1320</v>
      </c>
      <c r="AC18" s="19">
        <v>1330</v>
      </c>
      <c r="AD18" s="19">
        <v>1353</v>
      </c>
      <c r="AE18" s="19">
        <v>1317</v>
      </c>
      <c r="AF18" s="19">
        <v>1298</v>
      </c>
      <c r="AG18" s="19">
        <v>1267</v>
      </c>
      <c r="AH18" s="19">
        <v>1259</v>
      </c>
      <c r="AI18" s="19">
        <v>1264</v>
      </c>
      <c r="AJ18" s="19">
        <v>1251</v>
      </c>
      <c r="AK18" s="19">
        <v>1267</v>
      </c>
      <c r="AL18" s="19">
        <v>1288</v>
      </c>
      <c r="AM18" s="19">
        <v>1336</v>
      </c>
      <c r="AN18" s="19">
        <v>1380</v>
      </c>
      <c r="AO18" s="19">
        <v>1390</v>
      </c>
      <c r="AP18" s="19">
        <v>1387</v>
      </c>
      <c r="AQ18" s="19">
        <v>1388</v>
      </c>
      <c r="AR18" s="19">
        <v>1412</v>
      </c>
      <c r="AS18" s="19">
        <v>1435</v>
      </c>
      <c r="AT18" s="19">
        <v>1442</v>
      </c>
      <c r="AU18" s="19">
        <v>1472</v>
      </c>
      <c r="AV18" s="19">
        <v>1480</v>
      </c>
      <c r="AW18" s="19">
        <v>1500</v>
      </c>
      <c r="AX18" s="19">
        <v>1519</v>
      </c>
      <c r="AY18" s="19">
        <v>1546</v>
      </c>
      <c r="AZ18" s="19">
        <v>1580</v>
      </c>
      <c r="BA18" s="19">
        <v>1588</v>
      </c>
      <c r="BB18" s="19">
        <v>1634</v>
      </c>
      <c r="BC18" s="19">
        <v>1727</v>
      </c>
      <c r="BD18" s="19">
        <v>1781</v>
      </c>
      <c r="BE18" s="19">
        <v>1820</v>
      </c>
      <c r="BF18" s="19">
        <v>1760</v>
      </c>
      <c r="BG18" s="19">
        <v>1705</v>
      </c>
      <c r="BH18" s="19">
        <v>1710</v>
      </c>
      <c r="BI18" s="19">
        <v>1720</v>
      </c>
      <c r="BJ18" s="19">
        <v>1730</v>
      </c>
    </row>
    <row r="19" spans="1:62" ht="15" customHeight="1" x14ac:dyDescent="0.25">
      <c r="A19" s="3" t="s">
        <v>130</v>
      </c>
      <c r="B19" s="19">
        <v>662</v>
      </c>
      <c r="C19" s="19">
        <v>684</v>
      </c>
      <c r="D19" s="19">
        <v>705</v>
      </c>
      <c r="E19" s="19">
        <v>717</v>
      </c>
      <c r="F19" s="19">
        <v>736</v>
      </c>
      <c r="G19" s="19">
        <v>754</v>
      </c>
      <c r="H19" s="19">
        <v>785</v>
      </c>
      <c r="I19" s="19">
        <v>807</v>
      </c>
      <c r="J19" s="19">
        <v>822</v>
      </c>
      <c r="K19" s="19">
        <v>843</v>
      </c>
      <c r="L19" s="19">
        <v>858</v>
      </c>
      <c r="M19" s="19">
        <v>876</v>
      </c>
      <c r="N19" s="19">
        <v>884</v>
      </c>
      <c r="O19" s="19">
        <v>884</v>
      </c>
      <c r="P19" s="19">
        <v>879</v>
      </c>
      <c r="Q19" s="19">
        <v>890</v>
      </c>
      <c r="R19" s="19">
        <v>896</v>
      </c>
      <c r="S19" s="19">
        <v>911</v>
      </c>
      <c r="T19" s="19">
        <v>911</v>
      </c>
      <c r="U19" s="19">
        <v>920</v>
      </c>
      <c r="V19" s="19">
        <v>923</v>
      </c>
      <c r="W19" s="19">
        <v>916</v>
      </c>
      <c r="X19" s="19">
        <v>907</v>
      </c>
      <c r="Y19" s="19">
        <v>909</v>
      </c>
      <c r="Z19" s="19">
        <v>908</v>
      </c>
      <c r="AA19" s="19">
        <v>881</v>
      </c>
      <c r="AB19" s="19">
        <v>978</v>
      </c>
      <c r="AC19" s="19">
        <v>967</v>
      </c>
      <c r="AD19" s="19">
        <v>975</v>
      </c>
      <c r="AE19" s="19">
        <v>981</v>
      </c>
      <c r="AF19" s="19">
        <v>1004</v>
      </c>
      <c r="AG19" s="19">
        <v>1022</v>
      </c>
      <c r="AH19" s="19">
        <v>1046</v>
      </c>
      <c r="AI19" s="19">
        <v>1076</v>
      </c>
      <c r="AJ19" s="19">
        <v>1099</v>
      </c>
      <c r="AK19" s="19">
        <v>1105</v>
      </c>
      <c r="AL19" s="19">
        <v>1097</v>
      </c>
      <c r="AM19" s="19">
        <v>1087</v>
      </c>
      <c r="AN19" s="19">
        <v>1103</v>
      </c>
      <c r="AO19" s="19">
        <v>1118</v>
      </c>
      <c r="AP19" s="19">
        <v>1139</v>
      </c>
      <c r="AQ19" s="19">
        <v>1153</v>
      </c>
      <c r="AR19" s="19">
        <v>1138</v>
      </c>
      <c r="AS19" s="19">
        <v>1126</v>
      </c>
      <c r="AT19" s="19">
        <v>1114</v>
      </c>
      <c r="AU19" s="19">
        <v>1106</v>
      </c>
      <c r="AV19" s="19">
        <v>1100</v>
      </c>
      <c r="AW19" s="19">
        <v>1099</v>
      </c>
      <c r="AX19" s="19">
        <v>1108</v>
      </c>
      <c r="AY19" s="19">
        <v>1122</v>
      </c>
      <c r="AZ19" s="19">
        <v>1144</v>
      </c>
      <c r="BA19" s="19">
        <v>1170</v>
      </c>
      <c r="BB19" s="19">
        <v>1204</v>
      </c>
      <c r="BC19" s="19">
        <v>1244</v>
      </c>
      <c r="BD19" s="19">
        <v>1277</v>
      </c>
      <c r="BE19" s="19">
        <v>1324</v>
      </c>
      <c r="BF19" s="19">
        <v>1320</v>
      </c>
      <c r="BG19" s="19">
        <v>1330</v>
      </c>
      <c r="BH19" s="19">
        <v>1310</v>
      </c>
      <c r="BI19" s="19">
        <v>1300</v>
      </c>
      <c r="BJ19" s="19">
        <v>1310</v>
      </c>
    </row>
    <row r="20" spans="1:62" ht="15" customHeight="1" x14ac:dyDescent="0.25">
      <c r="A20" s="3" t="s">
        <v>131</v>
      </c>
      <c r="B20" s="19">
        <v>4785</v>
      </c>
      <c r="C20" s="19">
        <v>4832</v>
      </c>
      <c r="D20" s="19">
        <v>4800</v>
      </c>
      <c r="E20" s="19">
        <v>4858</v>
      </c>
      <c r="F20" s="19">
        <v>4893</v>
      </c>
      <c r="G20" s="19">
        <v>4882</v>
      </c>
      <c r="H20" s="19">
        <v>4920</v>
      </c>
      <c r="I20" s="19">
        <v>4927</v>
      </c>
      <c r="J20" s="19">
        <v>4978</v>
      </c>
      <c r="K20" s="19">
        <v>5088</v>
      </c>
      <c r="L20" s="19">
        <v>5175</v>
      </c>
      <c r="M20" s="19">
        <v>5136</v>
      </c>
      <c r="N20" s="19">
        <v>5047</v>
      </c>
      <c r="O20" s="19">
        <v>4992</v>
      </c>
      <c r="P20" s="19">
        <v>5054</v>
      </c>
      <c r="Q20" s="19">
        <v>5156</v>
      </c>
      <c r="R20" s="19">
        <v>5318</v>
      </c>
      <c r="S20" s="19">
        <v>5439</v>
      </c>
      <c r="T20" s="19">
        <v>5554</v>
      </c>
      <c r="U20" s="19">
        <v>5720</v>
      </c>
      <c r="V20" s="19">
        <v>5907</v>
      </c>
      <c r="W20" s="19">
        <v>6029</v>
      </c>
      <c r="X20" s="19">
        <v>6128</v>
      </c>
      <c r="Y20" s="19">
        <v>6163</v>
      </c>
      <c r="Z20" s="19">
        <v>6220</v>
      </c>
      <c r="AA20" s="19">
        <v>6395</v>
      </c>
      <c r="AB20" s="19">
        <v>6303</v>
      </c>
      <c r="AC20" s="19">
        <v>6467</v>
      </c>
      <c r="AD20" s="19">
        <v>6686</v>
      </c>
      <c r="AE20" s="19">
        <v>6859</v>
      </c>
      <c r="AF20" s="19">
        <v>7062</v>
      </c>
      <c r="AG20" s="19">
        <v>7192</v>
      </c>
      <c r="AH20" s="19">
        <v>7331</v>
      </c>
      <c r="AI20" s="19">
        <v>7360</v>
      </c>
      <c r="AJ20" s="19">
        <v>7289</v>
      </c>
      <c r="AK20" s="19">
        <v>7188</v>
      </c>
      <c r="AL20" s="19">
        <v>7249</v>
      </c>
      <c r="AM20" s="19">
        <v>7440</v>
      </c>
      <c r="AN20" s="19">
        <v>7674</v>
      </c>
      <c r="AO20" s="19">
        <v>7801</v>
      </c>
      <c r="AP20" s="19">
        <v>7701</v>
      </c>
      <c r="AQ20" s="19">
        <v>7626</v>
      </c>
      <c r="AR20" s="19">
        <v>7712</v>
      </c>
      <c r="AS20" s="19">
        <v>7701</v>
      </c>
      <c r="AT20" s="19">
        <v>7605</v>
      </c>
      <c r="AU20" s="19">
        <v>7600</v>
      </c>
      <c r="AV20" s="19">
        <v>7676</v>
      </c>
      <c r="AW20" s="19">
        <v>7810</v>
      </c>
      <c r="AX20" s="19">
        <v>8008</v>
      </c>
      <c r="AY20" s="19">
        <v>8239</v>
      </c>
      <c r="AZ20" s="19">
        <v>8429</v>
      </c>
      <c r="BA20" s="19">
        <v>8354</v>
      </c>
      <c r="BB20" s="19">
        <v>8486</v>
      </c>
      <c r="BC20" s="19">
        <v>8825</v>
      </c>
      <c r="BD20" s="19">
        <v>8956</v>
      </c>
      <c r="BE20" s="19">
        <v>9011</v>
      </c>
      <c r="BF20" s="19">
        <v>9045</v>
      </c>
      <c r="BG20" s="19">
        <v>9065</v>
      </c>
      <c r="BH20" s="19">
        <v>9130</v>
      </c>
      <c r="BI20" s="19">
        <v>9210</v>
      </c>
      <c r="BJ20" s="19">
        <v>9250</v>
      </c>
    </row>
    <row r="21" spans="1:62" ht="15" customHeight="1" x14ac:dyDescent="0.25">
      <c r="A21" s="3" t="s">
        <v>132</v>
      </c>
      <c r="B21" s="19">
        <v>3822</v>
      </c>
      <c r="C21" s="19">
        <v>3857</v>
      </c>
      <c r="D21" s="19">
        <v>3809</v>
      </c>
      <c r="E21" s="19">
        <v>3843</v>
      </c>
      <c r="F21" s="19">
        <v>3863</v>
      </c>
      <c r="G21" s="19">
        <v>3854</v>
      </c>
      <c r="H21" s="19">
        <v>3881</v>
      </c>
      <c r="I21" s="19">
        <v>3924</v>
      </c>
      <c r="J21" s="19">
        <v>3978</v>
      </c>
      <c r="K21" s="19">
        <v>4067</v>
      </c>
      <c r="L21" s="19">
        <v>4117</v>
      </c>
      <c r="M21" s="19">
        <v>4063</v>
      </c>
      <c r="N21" s="19">
        <v>3961</v>
      </c>
      <c r="O21" s="19">
        <v>3904</v>
      </c>
      <c r="P21" s="19">
        <v>3945</v>
      </c>
      <c r="Q21" s="19">
        <v>4027</v>
      </c>
      <c r="R21" s="19">
        <v>4141</v>
      </c>
      <c r="S21" s="19">
        <v>4236</v>
      </c>
      <c r="T21" s="19">
        <v>4342</v>
      </c>
      <c r="U21" s="19">
        <v>4497</v>
      </c>
      <c r="V21" s="19">
        <v>4686</v>
      </c>
      <c r="W21" s="19">
        <v>4810</v>
      </c>
      <c r="X21" s="19">
        <v>4895</v>
      </c>
      <c r="Y21" s="19">
        <v>4899</v>
      </c>
      <c r="Z21" s="19">
        <v>4933</v>
      </c>
      <c r="AA21" s="19">
        <v>5105</v>
      </c>
      <c r="AB21" s="19">
        <v>5010</v>
      </c>
      <c r="AC21" s="19">
        <v>5162</v>
      </c>
      <c r="AD21" s="19">
        <v>5359</v>
      </c>
      <c r="AE21" s="19">
        <v>5566</v>
      </c>
      <c r="AF21" s="19">
        <v>5784</v>
      </c>
      <c r="AG21" s="19">
        <v>5944</v>
      </c>
      <c r="AH21" s="19">
        <v>6091</v>
      </c>
      <c r="AI21" s="19">
        <v>6115</v>
      </c>
      <c r="AJ21" s="19">
        <v>6056</v>
      </c>
      <c r="AK21" s="19">
        <v>5943</v>
      </c>
      <c r="AL21" s="19">
        <v>5987</v>
      </c>
      <c r="AM21" s="19">
        <v>6126</v>
      </c>
      <c r="AN21" s="19">
        <v>6320</v>
      </c>
      <c r="AO21" s="19">
        <v>6439</v>
      </c>
      <c r="AP21" s="19">
        <v>6345</v>
      </c>
      <c r="AQ21" s="19">
        <v>6268</v>
      </c>
      <c r="AR21" s="19">
        <v>6333</v>
      </c>
      <c r="AS21" s="19">
        <v>6302</v>
      </c>
      <c r="AT21" s="19">
        <v>6201</v>
      </c>
      <c r="AU21" s="19">
        <v>6169</v>
      </c>
      <c r="AV21" s="19">
        <v>6237</v>
      </c>
      <c r="AW21" s="19">
        <v>6355</v>
      </c>
      <c r="AX21" s="19">
        <v>6536</v>
      </c>
      <c r="AY21" s="19">
        <v>6744</v>
      </c>
      <c r="AZ21" s="19">
        <v>6903</v>
      </c>
      <c r="BA21" s="19">
        <v>6823</v>
      </c>
      <c r="BB21" s="19">
        <v>6913</v>
      </c>
      <c r="BC21" s="19">
        <v>7164</v>
      </c>
      <c r="BD21" s="19">
        <v>7244</v>
      </c>
      <c r="BE21" s="19">
        <v>7269</v>
      </c>
      <c r="BF21" s="19">
        <v>7355</v>
      </c>
      <c r="BG21" s="19">
        <v>7425</v>
      </c>
      <c r="BH21" s="19">
        <v>7480</v>
      </c>
      <c r="BI21" s="19">
        <v>7550</v>
      </c>
      <c r="BJ21" s="19">
        <v>7580</v>
      </c>
    </row>
    <row r="22" spans="1:62" ht="15" customHeight="1" x14ac:dyDescent="0.25">
      <c r="A22" s="3" t="s">
        <v>133</v>
      </c>
      <c r="B22" s="19">
        <v>963</v>
      </c>
      <c r="C22" s="19">
        <v>975</v>
      </c>
      <c r="D22" s="19">
        <v>990</v>
      </c>
      <c r="E22" s="19">
        <v>1016</v>
      </c>
      <c r="F22" s="19">
        <v>1030</v>
      </c>
      <c r="G22" s="19">
        <v>1028</v>
      </c>
      <c r="H22" s="19">
        <v>1039</v>
      </c>
      <c r="I22" s="19">
        <v>1003</v>
      </c>
      <c r="J22" s="19">
        <v>1000</v>
      </c>
      <c r="K22" s="19">
        <v>1021</v>
      </c>
      <c r="L22" s="19">
        <v>1058</v>
      </c>
      <c r="M22" s="19">
        <v>1073</v>
      </c>
      <c r="N22" s="19">
        <v>1085</v>
      </c>
      <c r="O22" s="19">
        <v>1089</v>
      </c>
      <c r="P22" s="19">
        <v>1109</v>
      </c>
      <c r="Q22" s="19">
        <v>1129</v>
      </c>
      <c r="R22" s="19">
        <v>1176</v>
      </c>
      <c r="S22" s="19">
        <v>1204</v>
      </c>
      <c r="T22" s="19">
        <v>1212</v>
      </c>
      <c r="U22" s="19">
        <v>1222</v>
      </c>
      <c r="V22" s="19">
        <v>1221</v>
      </c>
      <c r="W22" s="19">
        <v>1219</v>
      </c>
      <c r="X22" s="19">
        <v>1233</v>
      </c>
      <c r="Y22" s="19">
        <v>1264</v>
      </c>
      <c r="Z22" s="19">
        <v>1286</v>
      </c>
      <c r="AA22" s="19">
        <v>1290</v>
      </c>
      <c r="AB22" s="19">
        <v>1293</v>
      </c>
      <c r="AC22" s="19">
        <v>1305</v>
      </c>
      <c r="AD22" s="19">
        <v>1327</v>
      </c>
      <c r="AE22" s="19">
        <v>1293</v>
      </c>
      <c r="AF22" s="19">
        <v>1278</v>
      </c>
      <c r="AG22" s="19">
        <v>1248</v>
      </c>
      <c r="AH22" s="19">
        <v>1240</v>
      </c>
      <c r="AI22" s="19">
        <v>1245</v>
      </c>
      <c r="AJ22" s="19">
        <v>1233</v>
      </c>
      <c r="AK22" s="19">
        <v>1245</v>
      </c>
      <c r="AL22" s="19">
        <v>1262</v>
      </c>
      <c r="AM22" s="19">
        <v>1314</v>
      </c>
      <c r="AN22" s="19">
        <v>1354</v>
      </c>
      <c r="AO22" s="19">
        <v>1362</v>
      </c>
      <c r="AP22" s="19">
        <v>1356</v>
      </c>
      <c r="AQ22" s="19">
        <v>1358</v>
      </c>
      <c r="AR22" s="19">
        <v>1379</v>
      </c>
      <c r="AS22" s="19">
        <v>1399</v>
      </c>
      <c r="AT22" s="19">
        <v>1404</v>
      </c>
      <c r="AU22" s="19">
        <v>1431</v>
      </c>
      <c r="AV22" s="19">
        <v>1439</v>
      </c>
      <c r="AW22" s="19">
        <v>1455</v>
      </c>
      <c r="AX22" s="19">
        <v>1472</v>
      </c>
      <c r="AY22" s="19">
        <v>1495</v>
      </c>
      <c r="AZ22" s="19">
        <v>1526</v>
      </c>
      <c r="BA22" s="19">
        <v>1531</v>
      </c>
      <c r="BB22" s="19">
        <v>1573</v>
      </c>
      <c r="BC22" s="19">
        <v>1661</v>
      </c>
      <c r="BD22" s="19">
        <v>1712</v>
      </c>
      <c r="BE22" s="19">
        <v>1742</v>
      </c>
      <c r="BF22" s="19">
        <v>1690</v>
      </c>
      <c r="BG22" s="19">
        <v>1640</v>
      </c>
      <c r="BH22" s="19">
        <v>1645</v>
      </c>
      <c r="BI22" s="19">
        <v>1660</v>
      </c>
      <c r="BJ22" s="19">
        <v>1670</v>
      </c>
    </row>
    <row r="23" spans="1:62" ht="15" customHeight="1" x14ac:dyDescent="0.25">
      <c r="A23" s="3" t="s">
        <v>134</v>
      </c>
      <c r="B23" s="19">
        <v>417</v>
      </c>
      <c r="C23" s="19">
        <v>452</v>
      </c>
      <c r="D23" s="19">
        <v>482</v>
      </c>
      <c r="E23" s="19">
        <v>524</v>
      </c>
      <c r="F23" s="19">
        <v>550</v>
      </c>
      <c r="G23" s="19">
        <v>569</v>
      </c>
      <c r="H23" s="19">
        <v>591</v>
      </c>
      <c r="I23" s="19">
        <v>603</v>
      </c>
      <c r="J23" s="19">
        <v>619</v>
      </c>
      <c r="K23" s="19">
        <v>637</v>
      </c>
      <c r="L23" s="19">
        <v>661</v>
      </c>
      <c r="M23" s="19">
        <v>685</v>
      </c>
      <c r="N23" s="19">
        <v>706</v>
      </c>
      <c r="O23" s="19">
        <v>717</v>
      </c>
      <c r="P23" s="19">
        <v>728</v>
      </c>
      <c r="Q23" s="19">
        <v>738</v>
      </c>
      <c r="R23" s="19">
        <v>773</v>
      </c>
      <c r="S23" s="19">
        <v>781</v>
      </c>
      <c r="T23" s="19">
        <v>791</v>
      </c>
      <c r="U23" s="19">
        <v>801</v>
      </c>
      <c r="V23" s="19">
        <v>822</v>
      </c>
      <c r="W23" s="19">
        <v>835</v>
      </c>
      <c r="X23" s="19">
        <v>858</v>
      </c>
      <c r="Y23" s="19">
        <v>872</v>
      </c>
      <c r="Z23" s="19">
        <v>884</v>
      </c>
      <c r="AA23" s="19">
        <v>881</v>
      </c>
      <c r="AB23" s="19">
        <v>875</v>
      </c>
      <c r="AC23" s="19">
        <v>901</v>
      </c>
      <c r="AD23" s="19">
        <v>933</v>
      </c>
      <c r="AE23" s="19">
        <v>966</v>
      </c>
      <c r="AF23" s="19">
        <v>992</v>
      </c>
      <c r="AG23" s="19">
        <v>1004</v>
      </c>
      <c r="AH23" s="19">
        <v>1047</v>
      </c>
      <c r="AI23" s="19">
        <v>1103</v>
      </c>
      <c r="AJ23" s="19">
        <v>1150</v>
      </c>
      <c r="AK23" s="19">
        <v>1150</v>
      </c>
      <c r="AL23" s="19">
        <v>1188</v>
      </c>
      <c r="AM23" s="19">
        <v>1222</v>
      </c>
      <c r="AN23" s="19">
        <v>1258</v>
      </c>
      <c r="AO23" s="19">
        <v>1302</v>
      </c>
      <c r="AP23" s="19">
        <v>1338</v>
      </c>
      <c r="AQ23" s="19">
        <v>1390</v>
      </c>
      <c r="AR23" s="19">
        <v>1416</v>
      </c>
      <c r="AS23" s="19">
        <v>1432</v>
      </c>
      <c r="AT23" s="19">
        <v>1423</v>
      </c>
      <c r="AU23" s="19">
        <v>1392</v>
      </c>
      <c r="AV23" s="19">
        <v>1374</v>
      </c>
      <c r="AW23" s="19">
        <v>1371</v>
      </c>
      <c r="AX23" s="19">
        <v>1398</v>
      </c>
      <c r="AY23" s="19">
        <v>1434</v>
      </c>
      <c r="AZ23" s="19">
        <v>1488</v>
      </c>
      <c r="BA23" s="19">
        <v>1530</v>
      </c>
      <c r="BB23" s="19">
        <v>1565</v>
      </c>
      <c r="BC23" s="19">
        <v>1600</v>
      </c>
      <c r="BD23" s="19">
        <v>1625</v>
      </c>
      <c r="BE23" s="19">
        <v>1669</v>
      </c>
      <c r="BF23" s="19">
        <v>1700</v>
      </c>
      <c r="BG23" s="19">
        <v>1720</v>
      </c>
      <c r="BH23" s="19">
        <v>1780</v>
      </c>
      <c r="BI23" s="19">
        <v>1820</v>
      </c>
      <c r="BJ23" s="19">
        <v>1850</v>
      </c>
    </row>
    <row r="24" spans="1:62" ht="15" customHeight="1" x14ac:dyDescent="0.25">
      <c r="A24" s="3"/>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row>
    <row r="25" spans="1:62" ht="15" customHeight="1" x14ac:dyDescent="0.25">
      <c r="A25" s="3" t="s">
        <v>135</v>
      </c>
      <c r="B25" s="19">
        <v>9964</v>
      </c>
      <c r="C25" s="19">
        <v>9932</v>
      </c>
      <c r="D25" s="19">
        <v>9833</v>
      </c>
      <c r="E25" s="19">
        <v>9828</v>
      </c>
      <c r="F25" s="19">
        <v>9625</v>
      </c>
      <c r="G25" s="19">
        <v>9343</v>
      </c>
      <c r="H25" s="19">
        <v>9450</v>
      </c>
      <c r="I25" s="19">
        <v>9359</v>
      </c>
      <c r="J25" s="19">
        <v>9283</v>
      </c>
      <c r="K25" s="19">
        <v>9368</v>
      </c>
      <c r="L25" s="19">
        <v>9514</v>
      </c>
      <c r="M25" s="19">
        <v>9499</v>
      </c>
      <c r="N25" s="19">
        <v>9311</v>
      </c>
      <c r="O25" s="19">
        <v>9109</v>
      </c>
      <c r="P25" s="19">
        <v>9142</v>
      </c>
      <c r="Q25" s="19">
        <v>9186</v>
      </c>
      <c r="R25" s="19">
        <v>9341</v>
      </c>
      <c r="S25" s="19">
        <v>9430</v>
      </c>
      <c r="T25" s="19">
        <v>9585</v>
      </c>
      <c r="U25" s="19">
        <v>9789</v>
      </c>
      <c r="V25" s="19">
        <v>10046</v>
      </c>
      <c r="W25" s="19">
        <v>10176</v>
      </c>
      <c r="X25" s="19">
        <v>10427</v>
      </c>
      <c r="Y25" s="19">
        <v>10408</v>
      </c>
      <c r="Z25" s="19">
        <v>10515</v>
      </c>
      <c r="AA25" s="19">
        <v>10763</v>
      </c>
      <c r="AB25" s="19">
        <v>10856</v>
      </c>
      <c r="AC25" s="19">
        <v>11196</v>
      </c>
      <c r="AD25" s="19">
        <v>11429</v>
      </c>
      <c r="AE25" s="19">
        <v>11670</v>
      </c>
      <c r="AF25" s="19">
        <v>11993</v>
      </c>
      <c r="AG25" s="19">
        <v>12103</v>
      </c>
      <c r="AH25" s="19">
        <v>12260</v>
      </c>
      <c r="AI25" s="19">
        <v>12198</v>
      </c>
      <c r="AJ25" s="19">
        <v>12055</v>
      </c>
      <c r="AK25" s="19">
        <v>12093</v>
      </c>
      <c r="AL25" s="19">
        <v>12054</v>
      </c>
      <c r="AM25" s="19">
        <v>12283</v>
      </c>
      <c r="AN25" s="19">
        <v>12635</v>
      </c>
      <c r="AO25" s="19">
        <v>12835</v>
      </c>
      <c r="AP25" s="19">
        <v>12647</v>
      </c>
      <c r="AQ25" s="19">
        <v>12555</v>
      </c>
      <c r="AR25" s="19">
        <v>12662</v>
      </c>
      <c r="AS25" s="19">
        <v>12549</v>
      </c>
      <c r="AT25" s="19">
        <v>12439</v>
      </c>
      <c r="AU25" s="19">
        <v>12524</v>
      </c>
      <c r="AV25" s="19">
        <v>12624</v>
      </c>
      <c r="AW25" s="19">
        <v>12928</v>
      </c>
      <c r="AX25" s="19">
        <v>13228</v>
      </c>
      <c r="AY25" s="19">
        <v>13583</v>
      </c>
      <c r="AZ25" s="19">
        <v>13944</v>
      </c>
      <c r="BA25" s="19">
        <v>13354</v>
      </c>
      <c r="BB25" s="19">
        <v>13975</v>
      </c>
      <c r="BC25" s="19">
        <v>14526</v>
      </c>
      <c r="BD25" s="19">
        <v>14723</v>
      </c>
      <c r="BE25" s="19">
        <v>14817</v>
      </c>
      <c r="BF25" s="19">
        <v>14860</v>
      </c>
      <c r="BG25" s="19">
        <v>14910</v>
      </c>
      <c r="BH25" s="19">
        <v>14955</v>
      </c>
      <c r="BI25" s="19">
        <v>15045</v>
      </c>
      <c r="BJ25" s="19">
        <v>15075</v>
      </c>
    </row>
    <row r="26" spans="1:62" ht="15" customHeight="1" x14ac:dyDescent="0.25">
      <c r="A26" s="3" t="s">
        <v>128</v>
      </c>
      <c r="B26" s="19">
        <v>8040</v>
      </c>
      <c r="C26" s="19">
        <v>8003</v>
      </c>
      <c r="D26" s="19">
        <v>7888</v>
      </c>
      <c r="E26" s="19">
        <v>7842</v>
      </c>
      <c r="F26" s="19">
        <v>7626</v>
      </c>
      <c r="G26" s="19">
        <v>7362</v>
      </c>
      <c r="H26" s="19">
        <v>7514</v>
      </c>
      <c r="I26" s="19">
        <v>7511</v>
      </c>
      <c r="J26" s="19">
        <v>7443</v>
      </c>
      <c r="K26" s="19">
        <v>7502</v>
      </c>
      <c r="L26" s="19">
        <v>7616</v>
      </c>
      <c r="M26" s="19">
        <v>7608</v>
      </c>
      <c r="N26" s="19">
        <v>7422</v>
      </c>
      <c r="O26" s="19">
        <v>7233</v>
      </c>
      <c r="P26" s="19">
        <v>7242</v>
      </c>
      <c r="Q26" s="19">
        <v>7262</v>
      </c>
      <c r="R26" s="19">
        <v>7401</v>
      </c>
      <c r="S26" s="19">
        <v>7502</v>
      </c>
      <c r="T26" s="19">
        <v>7674</v>
      </c>
      <c r="U26" s="19">
        <v>7864</v>
      </c>
      <c r="V26" s="19">
        <v>8113</v>
      </c>
      <c r="W26" s="19">
        <v>8195</v>
      </c>
      <c r="X26" s="19">
        <v>8387</v>
      </c>
      <c r="Y26" s="19">
        <v>8283</v>
      </c>
      <c r="Z26" s="19">
        <v>8311</v>
      </c>
      <c r="AA26" s="19">
        <v>8483</v>
      </c>
      <c r="AB26" s="19">
        <v>8542</v>
      </c>
      <c r="AC26" s="19">
        <v>8794</v>
      </c>
      <c r="AD26" s="19">
        <v>9014</v>
      </c>
      <c r="AE26" s="19">
        <v>9299</v>
      </c>
      <c r="AF26" s="19">
        <v>9613</v>
      </c>
      <c r="AG26" s="19">
        <v>9751</v>
      </c>
      <c r="AH26" s="19">
        <v>9959</v>
      </c>
      <c r="AI26" s="19">
        <v>9944</v>
      </c>
      <c r="AJ26" s="19">
        <v>9851</v>
      </c>
      <c r="AK26" s="19">
        <v>9826</v>
      </c>
      <c r="AL26" s="19">
        <v>9733</v>
      </c>
      <c r="AM26" s="19">
        <v>9857</v>
      </c>
      <c r="AN26" s="19">
        <v>10110</v>
      </c>
      <c r="AO26" s="19">
        <v>10311</v>
      </c>
      <c r="AP26" s="19">
        <v>10142</v>
      </c>
      <c r="AQ26" s="19">
        <v>10031</v>
      </c>
      <c r="AR26" s="19">
        <v>10104</v>
      </c>
      <c r="AS26" s="19">
        <v>9969</v>
      </c>
      <c r="AT26" s="19">
        <v>9847</v>
      </c>
      <c r="AU26" s="19">
        <v>9860</v>
      </c>
      <c r="AV26" s="19">
        <v>9896</v>
      </c>
      <c r="AW26" s="19">
        <v>10122</v>
      </c>
      <c r="AX26" s="19">
        <v>10367</v>
      </c>
      <c r="AY26" s="19">
        <v>10664</v>
      </c>
      <c r="AZ26" s="19">
        <v>10938</v>
      </c>
      <c r="BA26" s="19">
        <v>10542</v>
      </c>
      <c r="BB26" s="19">
        <v>10984</v>
      </c>
      <c r="BC26" s="19">
        <v>11362</v>
      </c>
      <c r="BD26" s="19">
        <v>11479</v>
      </c>
      <c r="BE26" s="19">
        <v>11561</v>
      </c>
      <c r="BF26" s="19">
        <v>11690</v>
      </c>
      <c r="BG26" s="19">
        <v>11825</v>
      </c>
      <c r="BH26" s="19">
        <v>11860</v>
      </c>
      <c r="BI26" s="19">
        <v>11930</v>
      </c>
      <c r="BJ26" s="19">
        <v>11955</v>
      </c>
    </row>
    <row r="27" spans="1:62" ht="15" customHeight="1" x14ac:dyDescent="0.25">
      <c r="A27" s="3" t="s">
        <v>129</v>
      </c>
      <c r="B27" s="19">
        <v>1924</v>
      </c>
      <c r="C27" s="19">
        <v>1929</v>
      </c>
      <c r="D27" s="19">
        <v>1944</v>
      </c>
      <c r="E27" s="19">
        <v>1987</v>
      </c>
      <c r="F27" s="19">
        <v>1999</v>
      </c>
      <c r="G27" s="19">
        <v>1981</v>
      </c>
      <c r="H27" s="19">
        <v>1937</v>
      </c>
      <c r="I27" s="19">
        <v>1847</v>
      </c>
      <c r="J27" s="19">
        <v>1840</v>
      </c>
      <c r="K27" s="19">
        <v>1866</v>
      </c>
      <c r="L27" s="19">
        <v>1898</v>
      </c>
      <c r="M27" s="19">
        <v>1891</v>
      </c>
      <c r="N27" s="19">
        <v>1889</v>
      </c>
      <c r="O27" s="19">
        <v>1876</v>
      </c>
      <c r="P27" s="19">
        <v>1901</v>
      </c>
      <c r="Q27" s="19">
        <v>1924</v>
      </c>
      <c r="R27" s="19">
        <v>1940</v>
      </c>
      <c r="S27" s="19">
        <v>1928</v>
      </c>
      <c r="T27" s="19">
        <v>1911</v>
      </c>
      <c r="U27" s="19">
        <v>1925</v>
      </c>
      <c r="V27" s="19">
        <v>1933</v>
      </c>
      <c r="W27" s="19">
        <v>1981</v>
      </c>
      <c r="X27" s="19">
        <v>2041</v>
      </c>
      <c r="Y27" s="19">
        <v>2125</v>
      </c>
      <c r="Z27" s="19">
        <v>2204</v>
      </c>
      <c r="AA27" s="19">
        <v>2280</v>
      </c>
      <c r="AB27" s="19">
        <v>2314</v>
      </c>
      <c r="AC27" s="19">
        <v>2402</v>
      </c>
      <c r="AD27" s="19">
        <v>2415</v>
      </c>
      <c r="AE27" s="19">
        <v>2371</v>
      </c>
      <c r="AF27" s="19">
        <v>2380</v>
      </c>
      <c r="AG27" s="19">
        <v>2352</v>
      </c>
      <c r="AH27" s="19">
        <v>2301</v>
      </c>
      <c r="AI27" s="19">
        <v>2254</v>
      </c>
      <c r="AJ27" s="19">
        <v>2204</v>
      </c>
      <c r="AK27" s="19">
        <v>2267</v>
      </c>
      <c r="AL27" s="19">
        <v>2321</v>
      </c>
      <c r="AM27" s="19">
        <v>2426</v>
      </c>
      <c r="AN27" s="19">
        <v>2525</v>
      </c>
      <c r="AO27" s="19">
        <v>2524</v>
      </c>
      <c r="AP27" s="19">
        <v>2505</v>
      </c>
      <c r="AQ27" s="19">
        <v>2524</v>
      </c>
      <c r="AR27" s="19">
        <v>2558</v>
      </c>
      <c r="AS27" s="19">
        <v>2580</v>
      </c>
      <c r="AT27" s="19">
        <v>2592</v>
      </c>
      <c r="AU27" s="19">
        <v>2664</v>
      </c>
      <c r="AV27" s="19">
        <v>2728</v>
      </c>
      <c r="AW27" s="19">
        <v>2806</v>
      </c>
      <c r="AX27" s="19">
        <v>2861</v>
      </c>
      <c r="AY27" s="19">
        <v>2919</v>
      </c>
      <c r="AZ27" s="19">
        <v>3006</v>
      </c>
      <c r="BA27" s="19">
        <v>2812</v>
      </c>
      <c r="BB27" s="19">
        <v>2991</v>
      </c>
      <c r="BC27" s="19">
        <v>3164</v>
      </c>
      <c r="BD27" s="19">
        <v>3244</v>
      </c>
      <c r="BE27" s="19">
        <v>3256</v>
      </c>
      <c r="BF27" s="19">
        <v>3170</v>
      </c>
      <c r="BG27" s="19">
        <v>3085</v>
      </c>
      <c r="BH27" s="19">
        <v>3095</v>
      </c>
      <c r="BI27" s="19">
        <v>3115</v>
      </c>
      <c r="BJ27" s="19">
        <v>3120</v>
      </c>
    </row>
    <row r="28" spans="1:62" ht="15" customHeight="1" x14ac:dyDescent="0.25">
      <c r="A28" s="3" t="s">
        <v>130</v>
      </c>
      <c r="B28" s="19">
        <v>1198</v>
      </c>
      <c r="C28" s="19">
        <v>1211</v>
      </c>
      <c r="D28" s="19">
        <v>1237</v>
      </c>
      <c r="E28" s="19">
        <v>1241</v>
      </c>
      <c r="F28" s="19">
        <v>1225</v>
      </c>
      <c r="G28" s="19">
        <v>1209</v>
      </c>
      <c r="H28" s="19">
        <v>1270</v>
      </c>
      <c r="I28" s="19">
        <v>1292</v>
      </c>
      <c r="J28" s="19">
        <v>1293</v>
      </c>
      <c r="K28" s="19">
        <v>1327</v>
      </c>
      <c r="L28" s="19">
        <v>1342</v>
      </c>
      <c r="M28" s="19">
        <v>1382</v>
      </c>
      <c r="N28" s="19">
        <v>1393</v>
      </c>
      <c r="O28" s="19">
        <v>1374</v>
      </c>
      <c r="P28" s="19">
        <v>1359</v>
      </c>
      <c r="Q28" s="19">
        <v>1362</v>
      </c>
      <c r="R28" s="19">
        <v>1356</v>
      </c>
      <c r="S28" s="19">
        <v>1368</v>
      </c>
      <c r="T28" s="19">
        <v>1366</v>
      </c>
      <c r="U28" s="19">
        <v>1366</v>
      </c>
      <c r="V28" s="19">
        <v>1367</v>
      </c>
      <c r="W28" s="19">
        <v>1349</v>
      </c>
      <c r="X28" s="19">
        <v>1360</v>
      </c>
      <c r="Y28" s="19">
        <v>1331</v>
      </c>
      <c r="Z28" s="19">
        <v>1320</v>
      </c>
      <c r="AA28" s="19">
        <v>1292</v>
      </c>
      <c r="AB28" s="19">
        <v>1467</v>
      </c>
      <c r="AC28" s="19">
        <v>1463</v>
      </c>
      <c r="AD28" s="19">
        <v>1467</v>
      </c>
      <c r="AE28" s="19">
        <v>1473</v>
      </c>
      <c r="AF28" s="19">
        <v>1488</v>
      </c>
      <c r="AG28" s="19">
        <v>1496</v>
      </c>
      <c r="AH28" s="19">
        <v>1535</v>
      </c>
      <c r="AI28" s="19">
        <v>1580</v>
      </c>
      <c r="AJ28" s="19">
        <v>1628</v>
      </c>
      <c r="AK28" s="19">
        <v>1611</v>
      </c>
      <c r="AL28" s="19">
        <v>1589</v>
      </c>
      <c r="AM28" s="19">
        <v>1567</v>
      </c>
      <c r="AN28" s="19">
        <v>1584</v>
      </c>
      <c r="AO28" s="19">
        <v>1619</v>
      </c>
      <c r="AP28" s="19">
        <v>1654</v>
      </c>
      <c r="AQ28" s="19">
        <v>1666</v>
      </c>
      <c r="AR28" s="19">
        <v>1633</v>
      </c>
      <c r="AS28" s="19">
        <v>1609</v>
      </c>
      <c r="AT28" s="19">
        <v>1597</v>
      </c>
      <c r="AU28" s="19">
        <v>1601</v>
      </c>
      <c r="AV28" s="19">
        <v>1585</v>
      </c>
      <c r="AW28" s="19">
        <v>1592</v>
      </c>
      <c r="AX28" s="19">
        <v>1599</v>
      </c>
      <c r="AY28" s="19">
        <v>1623</v>
      </c>
      <c r="AZ28" s="19">
        <v>1663</v>
      </c>
      <c r="BA28" s="19">
        <v>1672</v>
      </c>
      <c r="BB28" s="19">
        <v>1747</v>
      </c>
      <c r="BC28" s="19">
        <v>1788</v>
      </c>
      <c r="BD28" s="19">
        <v>1829</v>
      </c>
      <c r="BE28" s="19">
        <v>1891</v>
      </c>
      <c r="BF28" s="19">
        <v>1885</v>
      </c>
      <c r="BG28" s="19">
        <v>1900</v>
      </c>
      <c r="BH28" s="19">
        <v>1865</v>
      </c>
      <c r="BI28" s="19">
        <v>1850</v>
      </c>
      <c r="BJ28" s="19">
        <v>1865</v>
      </c>
    </row>
    <row r="29" spans="1:62" ht="15" customHeight="1" x14ac:dyDescent="0.25">
      <c r="A29" s="3" t="s">
        <v>131</v>
      </c>
      <c r="B29" s="19">
        <v>8766</v>
      </c>
      <c r="C29" s="19">
        <v>8721</v>
      </c>
      <c r="D29" s="19">
        <v>8596</v>
      </c>
      <c r="E29" s="19">
        <v>8588</v>
      </c>
      <c r="F29" s="19">
        <v>8401</v>
      </c>
      <c r="G29" s="19">
        <v>8133</v>
      </c>
      <c r="H29" s="19">
        <v>8180</v>
      </c>
      <c r="I29" s="19">
        <v>8067</v>
      </c>
      <c r="J29" s="19">
        <v>7990</v>
      </c>
      <c r="K29" s="19">
        <v>8041</v>
      </c>
      <c r="L29" s="19">
        <v>8173</v>
      </c>
      <c r="M29" s="19">
        <v>8117</v>
      </c>
      <c r="N29" s="19">
        <v>7918</v>
      </c>
      <c r="O29" s="19">
        <v>7734</v>
      </c>
      <c r="P29" s="19">
        <v>7783</v>
      </c>
      <c r="Q29" s="19">
        <v>7824</v>
      </c>
      <c r="R29" s="19">
        <v>7985</v>
      </c>
      <c r="S29" s="19">
        <v>8062</v>
      </c>
      <c r="T29" s="19">
        <v>8219</v>
      </c>
      <c r="U29" s="19">
        <v>8422</v>
      </c>
      <c r="V29" s="19">
        <v>8680</v>
      </c>
      <c r="W29" s="19">
        <v>8827</v>
      </c>
      <c r="X29" s="19">
        <v>9067</v>
      </c>
      <c r="Y29" s="19">
        <v>9077</v>
      </c>
      <c r="Z29" s="19">
        <v>9195</v>
      </c>
      <c r="AA29" s="19">
        <v>9471</v>
      </c>
      <c r="AB29" s="19">
        <v>9389</v>
      </c>
      <c r="AC29" s="19">
        <v>9733</v>
      </c>
      <c r="AD29" s="19">
        <v>9962</v>
      </c>
      <c r="AE29" s="19">
        <v>10197</v>
      </c>
      <c r="AF29" s="19">
        <v>10505</v>
      </c>
      <c r="AG29" s="19">
        <v>10607</v>
      </c>
      <c r="AH29" s="19">
        <v>10725</v>
      </c>
      <c r="AI29" s="19">
        <v>10618</v>
      </c>
      <c r="AJ29" s="19">
        <v>10427</v>
      </c>
      <c r="AK29" s="19">
        <v>10482</v>
      </c>
      <c r="AL29" s="19">
        <v>10465</v>
      </c>
      <c r="AM29" s="19">
        <v>10716</v>
      </c>
      <c r="AN29" s="19">
        <v>11051</v>
      </c>
      <c r="AO29" s="19">
        <v>11216</v>
      </c>
      <c r="AP29" s="19">
        <v>10993</v>
      </c>
      <c r="AQ29" s="19">
        <v>10889</v>
      </c>
      <c r="AR29" s="19">
        <v>11029</v>
      </c>
      <c r="AS29" s="19">
        <v>10940</v>
      </c>
      <c r="AT29" s="19">
        <v>10842</v>
      </c>
      <c r="AU29" s="19">
        <v>10923</v>
      </c>
      <c r="AV29" s="19">
        <v>11039</v>
      </c>
      <c r="AW29" s="19">
        <v>11336</v>
      </c>
      <c r="AX29" s="19">
        <v>11629</v>
      </c>
      <c r="AY29" s="19">
        <v>11960</v>
      </c>
      <c r="AZ29" s="19">
        <v>12281</v>
      </c>
      <c r="BA29" s="19">
        <v>11682</v>
      </c>
      <c r="BB29" s="19">
        <v>12228</v>
      </c>
      <c r="BC29" s="19">
        <v>12738</v>
      </c>
      <c r="BD29" s="19">
        <v>12894</v>
      </c>
      <c r="BE29" s="19">
        <v>12926</v>
      </c>
      <c r="BF29" s="19">
        <v>12975</v>
      </c>
      <c r="BG29" s="19">
        <v>13010</v>
      </c>
      <c r="BH29" s="19">
        <v>13090</v>
      </c>
      <c r="BI29" s="19">
        <v>13195</v>
      </c>
      <c r="BJ29" s="19">
        <v>13210</v>
      </c>
    </row>
    <row r="30" spans="1:62" ht="15" customHeight="1" x14ac:dyDescent="0.25">
      <c r="A30" s="3" t="s">
        <v>132</v>
      </c>
      <c r="B30" s="19">
        <v>6870</v>
      </c>
      <c r="C30" s="19">
        <v>6821</v>
      </c>
      <c r="D30" s="19">
        <v>6681</v>
      </c>
      <c r="E30" s="19">
        <v>6632</v>
      </c>
      <c r="F30" s="19">
        <v>6433</v>
      </c>
      <c r="G30" s="19">
        <v>6186</v>
      </c>
      <c r="H30" s="19">
        <v>6276</v>
      </c>
      <c r="I30" s="19">
        <v>6250</v>
      </c>
      <c r="J30" s="19">
        <v>6179</v>
      </c>
      <c r="K30" s="19">
        <v>6206</v>
      </c>
      <c r="L30" s="19">
        <v>6308</v>
      </c>
      <c r="M30" s="19">
        <v>6259</v>
      </c>
      <c r="N30" s="19">
        <v>6062</v>
      </c>
      <c r="O30" s="19">
        <v>5891</v>
      </c>
      <c r="P30" s="19">
        <v>5912</v>
      </c>
      <c r="Q30" s="19">
        <v>5929</v>
      </c>
      <c r="R30" s="19">
        <v>6073</v>
      </c>
      <c r="S30" s="19">
        <v>6163</v>
      </c>
      <c r="T30" s="19">
        <v>6336</v>
      </c>
      <c r="U30" s="19">
        <v>6526</v>
      </c>
      <c r="V30" s="19">
        <v>6775</v>
      </c>
      <c r="W30" s="19">
        <v>6874</v>
      </c>
      <c r="X30" s="19">
        <v>7056</v>
      </c>
      <c r="Y30" s="19">
        <v>6981</v>
      </c>
      <c r="Z30" s="19">
        <v>7023</v>
      </c>
      <c r="AA30" s="19">
        <v>7226</v>
      </c>
      <c r="AB30" s="19">
        <v>7134</v>
      </c>
      <c r="AC30" s="19">
        <v>7392</v>
      </c>
      <c r="AD30" s="19">
        <v>7612</v>
      </c>
      <c r="AE30" s="19">
        <v>7891</v>
      </c>
      <c r="AF30" s="19">
        <v>8187</v>
      </c>
      <c r="AG30" s="19">
        <v>8317</v>
      </c>
      <c r="AH30" s="19">
        <v>8487</v>
      </c>
      <c r="AI30" s="19">
        <v>8424</v>
      </c>
      <c r="AJ30" s="19">
        <v>8287</v>
      </c>
      <c r="AK30" s="19">
        <v>8287</v>
      </c>
      <c r="AL30" s="19">
        <v>8226</v>
      </c>
      <c r="AM30" s="19">
        <v>8366</v>
      </c>
      <c r="AN30" s="19">
        <v>8610</v>
      </c>
      <c r="AO30" s="19">
        <v>8780</v>
      </c>
      <c r="AP30" s="19">
        <v>8584</v>
      </c>
      <c r="AQ30" s="19">
        <v>8461</v>
      </c>
      <c r="AR30" s="19">
        <v>8571</v>
      </c>
      <c r="AS30" s="19">
        <v>8466</v>
      </c>
      <c r="AT30" s="19">
        <v>8362</v>
      </c>
      <c r="AU30" s="19">
        <v>8375</v>
      </c>
      <c r="AV30" s="19">
        <v>8432</v>
      </c>
      <c r="AW30" s="19">
        <v>8660</v>
      </c>
      <c r="AX30" s="19">
        <v>8907</v>
      </c>
      <c r="AY30" s="19">
        <v>9184</v>
      </c>
      <c r="AZ30" s="19">
        <v>9425</v>
      </c>
      <c r="BA30" s="19">
        <v>9009</v>
      </c>
      <c r="BB30" s="19">
        <v>9389</v>
      </c>
      <c r="BC30" s="19">
        <v>9739</v>
      </c>
      <c r="BD30" s="19">
        <v>9821</v>
      </c>
      <c r="BE30" s="19">
        <v>9847</v>
      </c>
      <c r="BF30" s="19">
        <v>9985</v>
      </c>
      <c r="BG30" s="19">
        <v>10100</v>
      </c>
      <c r="BH30" s="19">
        <v>10170</v>
      </c>
      <c r="BI30" s="19">
        <v>10250</v>
      </c>
      <c r="BJ30" s="19">
        <v>10265</v>
      </c>
    </row>
    <row r="31" spans="1:62" ht="15" customHeight="1" x14ac:dyDescent="0.25">
      <c r="A31" s="3" t="s">
        <v>133</v>
      </c>
      <c r="B31" s="19">
        <v>1897</v>
      </c>
      <c r="C31" s="19">
        <v>1901</v>
      </c>
      <c r="D31" s="19">
        <v>1914</v>
      </c>
      <c r="E31" s="19">
        <v>1956</v>
      </c>
      <c r="F31" s="19">
        <v>1967</v>
      </c>
      <c r="G31" s="19">
        <v>1948</v>
      </c>
      <c r="H31" s="19">
        <v>1904</v>
      </c>
      <c r="I31" s="19">
        <v>1817</v>
      </c>
      <c r="J31" s="19">
        <v>1811</v>
      </c>
      <c r="K31" s="19">
        <v>1834</v>
      </c>
      <c r="L31" s="19">
        <v>1865</v>
      </c>
      <c r="M31" s="19">
        <v>1858</v>
      </c>
      <c r="N31" s="19">
        <v>1856</v>
      </c>
      <c r="O31" s="19">
        <v>1844</v>
      </c>
      <c r="P31" s="19">
        <v>1871</v>
      </c>
      <c r="Q31" s="19">
        <v>1895</v>
      </c>
      <c r="R31" s="19">
        <v>1912</v>
      </c>
      <c r="S31" s="19">
        <v>1898</v>
      </c>
      <c r="T31" s="19">
        <v>1883</v>
      </c>
      <c r="U31" s="19">
        <v>1896</v>
      </c>
      <c r="V31" s="19">
        <v>1905</v>
      </c>
      <c r="W31" s="19">
        <v>1952</v>
      </c>
      <c r="X31" s="19">
        <v>2011</v>
      </c>
      <c r="Y31" s="19">
        <v>2095</v>
      </c>
      <c r="Z31" s="19">
        <v>2172</v>
      </c>
      <c r="AA31" s="19">
        <v>2244</v>
      </c>
      <c r="AB31" s="19">
        <v>2255</v>
      </c>
      <c r="AC31" s="19">
        <v>2341</v>
      </c>
      <c r="AD31" s="19">
        <v>2350</v>
      </c>
      <c r="AE31" s="19">
        <v>2306</v>
      </c>
      <c r="AF31" s="19">
        <v>2318</v>
      </c>
      <c r="AG31" s="19">
        <v>2290</v>
      </c>
      <c r="AH31" s="19">
        <v>2238</v>
      </c>
      <c r="AI31" s="19">
        <v>2194</v>
      </c>
      <c r="AJ31" s="19">
        <v>2140</v>
      </c>
      <c r="AK31" s="19">
        <v>2195</v>
      </c>
      <c r="AL31" s="19">
        <v>2239</v>
      </c>
      <c r="AM31" s="19">
        <v>2350</v>
      </c>
      <c r="AN31" s="19">
        <v>2441</v>
      </c>
      <c r="AO31" s="19">
        <v>2436</v>
      </c>
      <c r="AP31" s="19">
        <v>2409</v>
      </c>
      <c r="AQ31" s="19">
        <v>2428</v>
      </c>
      <c r="AR31" s="19">
        <v>2458</v>
      </c>
      <c r="AS31" s="19">
        <v>2474</v>
      </c>
      <c r="AT31" s="19">
        <v>2480</v>
      </c>
      <c r="AU31" s="19">
        <v>2548</v>
      </c>
      <c r="AV31" s="19">
        <v>2607</v>
      </c>
      <c r="AW31" s="19">
        <v>2676</v>
      </c>
      <c r="AX31" s="19">
        <v>2722</v>
      </c>
      <c r="AY31" s="19">
        <v>2776</v>
      </c>
      <c r="AZ31" s="19">
        <v>2856</v>
      </c>
      <c r="BA31" s="19">
        <v>2673</v>
      </c>
      <c r="BB31" s="19">
        <v>2839</v>
      </c>
      <c r="BC31" s="19">
        <v>2999</v>
      </c>
      <c r="BD31" s="19">
        <v>3073</v>
      </c>
      <c r="BE31" s="19">
        <v>3079</v>
      </c>
      <c r="BF31" s="19">
        <v>2995</v>
      </c>
      <c r="BG31" s="19">
        <v>2910</v>
      </c>
      <c r="BH31" s="19">
        <v>2920</v>
      </c>
      <c r="BI31" s="19">
        <v>2940</v>
      </c>
      <c r="BJ31" s="19">
        <v>2945</v>
      </c>
    </row>
    <row r="32" spans="1:62" ht="15" customHeight="1" x14ac:dyDescent="0.25">
      <c r="A32" s="3" t="s">
        <v>134</v>
      </c>
      <c r="B32" s="19">
        <v>641</v>
      </c>
      <c r="C32" s="19">
        <v>684</v>
      </c>
      <c r="D32" s="19">
        <v>731</v>
      </c>
      <c r="E32" s="19">
        <v>802</v>
      </c>
      <c r="F32" s="19">
        <v>827</v>
      </c>
      <c r="G32" s="19">
        <v>817</v>
      </c>
      <c r="H32" s="19">
        <v>849</v>
      </c>
      <c r="I32" s="19">
        <v>855</v>
      </c>
      <c r="J32" s="19">
        <v>859</v>
      </c>
      <c r="K32" s="19">
        <v>869</v>
      </c>
      <c r="L32" s="19">
        <v>893</v>
      </c>
      <c r="M32" s="19">
        <v>921</v>
      </c>
      <c r="N32" s="19">
        <v>939</v>
      </c>
      <c r="O32" s="19">
        <v>924</v>
      </c>
      <c r="P32" s="19">
        <v>923</v>
      </c>
      <c r="Q32" s="19">
        <v>920</v>
      </c>
      <c r="R32" s="19">
        <v>936</v>
      </c>
      <c r="S32" s="19">
        <v>938</v>
      </c>
      <c r="T32" s="19">
        <v>934</v>
      </c>
      <c r="U32" s="19">
        <v>945</v>
      </c>
      <c r="V32" s="19">
        <v>957</v>
      </c>
      <c r="W32" s="19">
        <v>965</v>
      </c>
      <c r="X32" s="19">
        <v>1002</v>
      </c>
      <c r="Y32" s="19">
        <v>1011</v>
      </c>
      <c r="Z32" s="19">
        <v>1014</v>
      </c>
      <c r="AA32" s="19">
        <v>1030</v>
      </c>
      <c r="AB32" s="19">
        <v>1029</v>
      </c>
      <c r="AC32" s="19">
        <v>1059</v>
      </c>
      <c r="AD32" s="19">
        <v>1097</v>
      </c>
      <c r="AE32" s="19">
        <v>1123</v>
      </c>
      <c r="AF32" s="19">
        <v>1151</v>
      </c>
      <c r="AG32" s="19">
        <v>1154</v>
      </c>
      <c r="AH32" s="19">
        <v>1205</v>
      </c>
      <c r="AI32" s="19">
        <v>1276</v>
      </c>
      <c r="AJ32" s="19">
        <v>1331</v>
      </c>
      <c r="AK32" s="19">
        <v>1352</v>
      </c>
      <c r="AL32" s="19">
        <v>1381</v>
      </c>
      <c r="AM32" s="19">
        <v>1420</v>
      </c>
      <c r="AN32" s="19">
        <v>1458</v>
      </c>
      <c r="AO32" s="19">
        <v>1509</v>
      </c>
      <c r="AP32" s="19">
        <v>1552</v>
      </c>
      <c r="AQ32" s="19">
        <v>1580</v>
      </c>
      <c r="AR32" s="19">
        <v>1621</v>
      </c>
      <c r="AS32" s="19">
        <v>1644</v>
      </c>
      <c r="AT32" s="19">
        <v>1638</v>
      </c>
      <c r="AU32" s="19">
        <v>1622</v>
      </c>
      <c r="AV32" s="19">
        <v>1602</v>
      </c>
      <c r="AW32" s="19">
        <v>1615</v>
      </c>
      <c r="AX32" s="19">
        <v>1652</v>
      </c>
      <c r="AY32" s="19">
        <v>1700</v>
      </c>
      <c r="AZ32" s="19">
        <v>1774</v>
      </c>
      <c r="BA32" s="19">
        <v>1781</v>
      </c>
      <c r="BB32" s="19">
        <v>1869</v>
      </c>
      <c r="BC32" s="19">
        <v>1898</v>
      </c>
      <c r="BD32" s="19">
        <v>1925</v>
      </c>
      <c r="BE32" s="19">
        <v>1978</v>
      </c>
      <c r="BF32" s="19">
        <v>2010</v>
      </c>
      <c r="BG32" s="19">
        <v>2040</v>
      </c>
      <c r="BH32" s="19">
        <v>2110</v>
      </c>
      <c r="BI32" s="19">
        <v>2155</v>
      </c>
      <c r="BJ32" s="19">
        <v>2185</v>
      </c>
    </row>
    <row r="33" spans="1:62" ht="15" customHeight="1" x14ac:dyDescent="0.25">
      <c r="A33" s="3"/>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row>
    <row r="34" spans="1:62" ht="15" customHeight="1" x14ac:dyDescent="0.25">
      <c r="A34" s="3" t="s">
        <v>136</v>
      </c>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row>
    <row r="35" spans="1:62" ht="15" customHeight="1" x14ac:dyDescent="0.25">
      <c r="A35" s="3" t="s">
        <v>137</v>
      </c>
      <c r="B35" s="19">
        <v>1829</v>
      </c>
      <c r="C35" s="19">
        <v>1801</v>
      </c>
      <c r="D35" s="19">
        <v>1786</v>
      </c>
      <c r="E35" s="19">
        <v>1763</v>
      </c>
      <c r="F35" s="19">
        <v>1710</v>
      </c>
      <c r="G35" s="19">
        <v>1658</v>
      </c>
      <c r="H35" s="19">
        <v>1656</v>
      </c>
      <c r="I35" s="19">
        <v>1632</v>
      </c>
      <c r="J35" s="19">
        <v>1600</v>
      </c>
      <c r="K35" s="19">
        <v>1579</v>
      </c>
      <c r="L35" s="19">
        <v>1577</v>
      </c>
      <c r="M35" s="19">
        <v>1580</v>
      </c>
      <c r="N35" s="19">
        <v>1570</v>
      </c>
      <c r="O35" s="19">
        <v>1550</v>
      </c>
      <c r="P35" s="19">
        <v>1541</v>
      </c>
      <c r="Q35" s="19">
        <v>1519</v>
      </c>
      <c r="R35" s="19">
        <v>1503</v>
      </c>
      <c r="S35" s="19">
        <v>1485</v>
      </c>
      <c r="T35" s="19">
        <v>1483</v>
      </c>
      <c r="U35" s="19">
        <v>1474</v>
      </c>
      <c r="V35" s="19">
        <v>1471</v>
      </c>
      <c r="W35" s="19">
        <v>1465</v>
      </c>
      <c r="X35" s="19">
        <v>1482</v>
      </c>
      <c r="Y35" s="19">
        <v>1472</v>
      </c>
      <c r="Z35" s="19">
        <v>1475</v>
      </c>
      <c r="AA35" s="19">
        <v>1478</v>
      </c>
      <c r="AB35" s="19">
        <v>1491</v>
      </c>
      <c r="AC35" s="19">
        <v>1506</v>
      </c>
      <c r="AD35" s="19">
        <v>1492</v>
      </c>
      <c r="AE35" s="19">
        <v>1489</v>
      </c>
      <c r="AF35" s="19">
        <v>1487</v>
      </c>
      <c r="AG35" s="19">
        <v>1473</v>
      </c>
      <c r="AH35" s="19">
        <v>1464</v>
      </c>
      <c r="AI35" s="19">
        <v>1446</v>
      </c>
      <c r="AJ35" s="19">
        <v>1437</v>
      </c>
      <c r="AK35" s="19">
        <v>1458</v>
      </c>
      <c r="AL35" s="19">
        <v>1444</v>
      </c>
      <c r="AM35" s="19">
        <v>1440</v>
      </c>
      <c r="AN35" s="19">
        <v>1440</v>
      </c>
      <c r="AO35" s="19">
        <v>1439</v>
      </c>
      <c r="AP35" s="19">
        <v>1431</v>
      </c>
      <c r="AQ35" s="19">
        <v>1430</v>
      </c>
      <c r="AR35" s="19">
        <v>1431</v>
      </c>
      <c r="AS35" s="19">
        <v>1422</v>
      </c>
      <c r="AT35" s="19">
        <v>1427</v>
      </c>
      <c r="AU35" s="19">
        <v>1439</v>
      </c>
      <c r="AV35" s="19">
        <v>1438</v>
      </c>
      <c r="AW35" s="19">
        <v>1451</v>
      </c>
      <c r="AX35" s="19">
        <v>1451</v>
      </c>
      <c r="AY35" s="19">
        <v>1451</v>
      </c>
      <c r="AZ35" s="19">
        <v>1457</v>
      </c>
      <c r="BA35" s="19">
        <v>1402</v>
      </c>
      <c r="BB35" s="19">
        <v>1442</v>
      </c>
      <c r="BC35" s="19">
        <v>1443</v>
      </c>
      <c r="BD35" s="19">
        <v>1439</v>
      </c>
      <c r="BE35" s="19">
        <v>1434</v>
      </c>
      <c r="BF35" s="19">
        <v>1435</v>
      </c>
      <c r="BG35" s="19">
        <v>1435</v>
      </c>
      <c r="BH35" s="19">
        <v>1435</v>
      </c>
      <c r="BI35" s="19">
        <v>1430</v>
      </c>
      <c r="BJ35" s="19">
        <v>1430</v>
      </c>
    </row>
    <row r="36" spans="1:62" ht="15" customHeight="1" x14ac:dyDescent="0.25">
      <c r="A36" s="3" t="s">
        <v>138</v>
      </c>
      <c r="B36" s="15">
        <v>1.6</v>
      </c>
      <c r="C36" s="15">
        <v>2</v>
      </c>
      <c r="D36" s="15">
        <v>2.9</v>
      </c>
      <c r="E36" s="15">
        <v>2.9</v>
      </c>
      <c r="F36" s="15">
        <v>3.3</v>
      </c>
      <c r="G36" s="15">
        <v>4.2</v>
      </c>
      <c r="H36" s="15">
        <v>4.5999999999999996</v>
      </c>
      <c r="I36" s="15">
        <v>4.3</v>
      </c>
      <c r="J36" s="15">
        <v>4.4000000000000004</v>
      </c>
      <c r="K36" s="15">
        <v>4.5999999999999996</v>
      </c>
      <c r="L36" s="15">
        <v>4.5</v>
      </c>
      <c r="M36" s="15">
        <v>5.6</v>
      </c>
      <c r="N36" s="15">
        <v>7.4</v>
      </c>
      <c r="O36" s="15">
        <v>9</v>
      </c>
      <c r="P36" s="15">
        <v>8.8000000000000007</v>
      </c>
      <c r="Q36" s="15">
        <v>8.1999999999999993</v>
      </c>
      <c r="R36" s="15">
        <v>7.5</v>
      </c>
      <c r="S36" s="15">
        <v>7.2</v>
      </c>
      <c r="T36" s="15">
        <v>7.3</v>
      </c>
      <c r="U36" s="15">
        <v>6.7</v>
      </c>
      <c r="V36" s="15">
        <v>6.1</v>
      </c>
      <c r="W36" s="15">
        <v>5.8</v>
      </c>
      <c r="X36" s="15">
        <v>5.8</v>
      </c>
      <c r="Y36" s="15">
        <v>6.5</v>
      </c>
      <c r="Z36" s="15">
        <v>7.3</v>
      </c>
      <c r="AA36" s="15">
        <v>7</v>
      </c>
      <c r="AB36" s="15">
        <v>8.1</v>
      </c>
      <c r="AC36" s="15">
        <v>7.6</v>
      </c>
      <c r="AD36" s="15">
        <v>7</v>
      </c>
      <c r="AE36" s="15">
        <v>5.8</v>
      </c>
      <c r="AF36" s="15">
        <v>5.2</v>
      </c>
      <c r="AG36" s="15">
        <v>4.7</v>
      </c>
      <c r="AH36" s="15">
        <v>4.5</v>
      </c>
      <c r="AI36" s="15">
        <v>4.9000000000000004</v>
      </c>
      <c r="AJ36" s="15">
        <v>5.9</v>
      </c>
      <c r="AK36" s="15">
        <v>6.8</v>
      </c>
      <c r="AL36" s="15">
        <v>7</v>
      </c>
      <c r="AM36" s="15">
        <v>6.1</v>
      </c>
      <c r="AN36" s="15">
        <v>5.3</v>
      </c>
      <c r="AO36" s="15">
        <v>4.8</v>
      </c>
      <c r="AP36" s="15">
        <v>5.4</v>
      </c>
      <c r="AQ36" s="15">
        <v>6.1</v>
      </c>
      <c r="AR36" s="15">
        <v>6</v>
      </c>
      <c r="AS36" s="15">
        <v>6.8</v>
      </c>
      <c r="AT36" s="15">
        <v>8.1999999999999993</v>
      </c>
      <c r="AU36" s="15">
        <v>8.3000000000000007</v>
      </c>
      <c r="AV36" s="15">
        <v>7.9</v>
      </c>
      <c r="AW36" s="15">
        <v>7</v>
      </c>
      <c r="AX36" s="15">
        <v>5.9</v>
      </c>
      <c r="AY36" s="15">
        <v>4.9000000000000004</v>
      </c>
      <c r="AZ36" s="15">
        <v>4.4000000000000004</v>
      </c>
      <c r="BA36" s="15">
        <v>4.9000000000000004</v>
      </c>
      <c r="BB36" s="15">
        <v>4.2</v>
      </c>
      <c r="BC36" s="15">
        <v>3.5</v>
      </c>
      <c r="BD36" s="15">
        <v>3.6</v>
      </c>
      <c r="BE36" s="15">
        <v>3.7</v>
      </c>
      <c r="BF36" s="15">
        <v>3.8</v>
      </c>
      <c r="BG36" s="15">
        <v>4</v>
      </c>
      <c r="BH36" s="15">
        <v>4.0999999999999996</v>
      </c>
      <c r="BI36" s="15">
        <v>4.2</v>
      </c>
      <c r="BJ36" s="15">
        <v>4.3</v>
      </c>
    </row>
    <row r="37" spans="1:62" ht="15" customHeight="1" x14ac:dyDescent="0.25">
      <c r="A37" s="3" t="s">
        <v>384</v>
      </c>
      <c r="B37" s="15">
        <v>61</v>
      </c>
      <c r="C37" s="15">
        <v>60.9</v>
      </c>
      <c r="D37" s="15">
        <v>60.7</v>
      </c>
      <c r="E37" s="15">
        <v>60.5</v>
      </c>
      <c r="F37" s="15">
        <v>60.5</v>
      </c>
      <c r="G37" s="15">
        <v>60.5</v>
      </c>
      <c r="H37" s="15">
        <v>60.2</v>
      </c>
      <c r="I37" s="15">
        <v>60</v>
      </c>
      <c r="J37" s="15">
        <v>59.7</v>
      </c>
      <c r="K37" s="15">
        <v>59.8</v>
      </c>
      <c r="L37" s="15">
        <v>59.6</v>
      </c>
      <c r="M37" s="15">
        <v>59.6</v>
      </c>
      <c r="N37" s="15">
        <v>59.5</v>
      </c>
      <c r="O37" s="15">
        <v>59.7</v>
      </c>
      <c r="P37" s="15">
        <v>59.2</v>
      </c>
      <c r="Q37" s="15">
        <v>59</v>
      </c>
      <c r="R37" s="15">
        <v>59.1</v>
      </c>
      <c r="S37" s="15">
        <v>59.8</v>
      </c>
      <c r="T37" s="15">
        <v>60</v>
      </c>
      <c r="U37" s="15">
        <v>60.7</v>
      </c>
      <c r="V37" s="15">
        <v>61.5</v>
      </c>
      <c r="W37" s="15">
        <v>61.7</v>
      </c>
      <c r="X37" s="15">
        <v>62.2</v>
      </c>
      <c r="Y37" s="15">
        <v>62.3</v>
      </c>
      <c r="Z37" s="15">
        <v>62.9</v>
      </c>
      <c r="AA37" s="15">
        <v>63.7</v>
      </c>
      <c r="AB37" s="15">
        <v>66</v>
      </c>
      <c r="AC37" s="15">
        <v>67.2</v>
      </c>
      <c r="AD37" s="15">
        <v>68.099999999999994</v>
      </c>
      <c r="AE37" s="15">
        <v>68.8</v>
      </c>
      <c r="AF37" s="15">
        <v>69.5</v>
      </c>
      <c r="AG37" s="15">
        <v>70</v>
      </c>
      <c r="AH37" s="15">
        <v>70.2</v>
      </c>
      <c r="AI37" s="15">
        <v>70.099999999999994</v>
      </c>
      <c r="AJ37" s="15">
        <v>69.8</v>
      </c>
      <c r="AK37" s="15">
        <v>69.900000000000006</v>
      </c>
      <c r="AL37" s="15">
        <v>70.400000000000006</v>
      </c>
      <c r="AM37" s="15">
        <v>70.599999999999994</v>
      </c>
      <c r="AN37" s="15">
        <v>71.8</v>
      </c>
      <c r="AO37" s="15">
        <v>72.7</v>
      </c>
      <c r="AP37" s="15">
        <v>72.900000000000006</v>
      </c>
      <c r="AQ37" s="15">
        <v>72.400000000000006</v>
      </c>
      <c r="AR37" s="15">
        <v>72.2</v>
      </c>
      <c r="AS37" s="15">
        <v>72.7</v>
      </c>
      <c r="AT37" s="15">
        <v>72.7</v>
      </c>
      <c r="AU37" s="15">
        <v>72.2</v>
      </c>
      <c r="AV37" s="15">
        <v>72.400000000000006</v>
      </c>
      <c r="AW37" s="15">
        <v>72.2</v>
      </c>
      <c r="AX37" s="15">
        <v>72.2</v>
      </c>
      <c r="AY37" s="15">
        <v>72.599999999999994</v>
      </c>
      <c r="AZ37" s="15">
        <v>73.3</v>
      </c>
      <c r="BA37" s="15">
        <v>73.2</v>
      </c>
      <c r="BB37" s="15">
        <v>73.5</v>
      </c>
      <c r="BC37" s="15">
        <v>74.8</v>
      </c>
      <c r="BD37" s="15">
        <v>75.8</v>
      </c>
      <c r="BE37" s="15">
        <v>75.900000000000006</v>
      </c>
      <c r="BF37" s="15">
        <v>75.900000000000006</v>
      </c>
      <c r="BG37" s="15">
        <v>76.2</v>
      </c>
      <c r="BH37" s="15">
        <v>76.5</v>
      </c>
      <c r="BI37" s="15">
        <v>77</v>
      </c>
      <c r="BJ37" s="15">
        <v>77.400000000000006</v>
      </c>
    </row>
    <row r="38" spans="1:62" ht="15" customHeight="1" x14ac:dyDescent="0.25">
      <c r="A38" s="3" t="s">
        <v>139</v>
      </c>
      <c r="B38" s="15">
        <v>60</v>
      </c>
      <c r="C38" s="15">
        <v>59.7</v>
      </c>
      <c r="D38" s="15">
        <v>59</v>
      </c>
      <c r="E38" s="15">
        <v>58.7</v>
      </c>
      <c r="F38" s="15">
        <v>58.5</v>
      </c>
      <c r="G38" s="15">
        <v>57.9</v>
      </c>
      <c r="H38" s="15">
        <v>57.4</v>
      </c>
      <c r="I38" s="15">
        <v>57.4</v>
      </c>
      <c r="J38" s="15">
        <v>57</v>
      </c>
      <c r="K38" s="15">
        <v>57.1</v>
      </c>
      <c r="L38" s="15">
        <v>56.9</v>
      </c>
      <c r="M38" s="15">
        <v>56.3</v>
      </c>
      <c r="N38" s="15">
        <v>55.1</v>
      </c>
      <c r="O38" s="15">
        <v>54.3</v>
      </c>
      <c r="P38" s="15">
        <v>54</v>
      </c>
      <c r="Q38" s="15">
        <v>54.2</v>
      </c>
      <c r="R38" s="15">
        <v>54.7</v>
      </c>
      <c r="S38" s="15">
        <v>55.5</v>
      </c>
      <c r="T38" s="15">
        <v>55.6</v>
      </c>
      <c r="U38" s="15">
        <v>56.6</v>
      </c>
      <c r="V38" s="15">
        <v>57.7</v>
      </c>
      <c r="W38" s="15">
        <v>58.1</v>
      </c>
      <c r="X38" s="15">
        <v>58.6</v>
      </c>
      <c r="Y38" s="15">
        <v>58.2</v>
      </c>
      <c r="Z38" s="15">
        <v>58.3</v>
      </c>
      <c r="AA38" s="15">
        <v>59.2</v>
      </c>
      <c r="AB38" s="15">
        <v>60.7</v>
      </c>
      <c r="AC38" s="15">
        <v>62.1</v>
      </c>
      <c r="AD38" s="15">
        <v>63.3</v>
      </c>
      <c r="AE38" s="15">
        <v>64.900000000000006</v>
      </c>
      <c r="AF38" s="15">
        <v>65.900000000000006</v>
      </c>
      <c r="AG38" s="15">
        <v>66.7</v>
      </c>
      <c r="AH38" s="15">
        <v>67</v>
      </c>
      <c r="AI38" s="15">
        <v>66.599999999999994</v>
      </c>
      <c r="AJ38" s="15">
        <v>65.599999999999994</v>
      </c>
      <c r="AK38" s="15">
        <v>65.2</v>
      </c>
      <c r="AL38" s="15">
        <v>65.5</v>
      </c>
      <c r="AM38" s="15">
        <v>66.3</v>
      </c>
      <c r="AN38" s="15">
        <v>68</v>
      </c>
      <c r="AO38" s="15">
        <v>69.2</v>
      </c>
      <c r="AP38" s="15">
        <v>68.900000000000006</v>
      </c>
      <c r="AQ38" s="15">
        <v>68</v>
      </c>
      <c r="AR38" s="15">
        <v>67.8</v>
      </c>
      <c r="AS38" s="15">
        <v>67.7</v>
      </c>
      <c r="AT38" s="15">
        <v>66.7</v>
      </c>
      <c r="AU38" s="15">
        <v>66.2</v>
      </c>
      <c r="AV38" s="15">
        <v>66.7</v>
      </c>
      <c r="AW38" s="15">
        <v>67.099999999999994</v>
      </c>
      <c r="AX38" s="15">
        <v>67.900000000000006</v>
      </c>
      <c r="AY38" s="15">
        <v>69.099999999999994</v>
      </c>
      <c r="AZ38" s="15">
        <v>70</v>
      </c>
      <c r="BA38" s="15">
        <v>69.599999999999994</v>
      </c>
      <c r="BB38" s="15">
        <v>70.400000000000006</v>
      </c>
      <c r="BC38" s="15">
        <v>72.2</v>
      </c>
      <c r="BD38" s="15">
        <v>73.099999999999994</v>
      </c>
      <c r="BE38" s="15">
        <v>73.2</v>
      </c>
      <c r="BF38" s="15">
        <v>73</v>
      </c>
      <c r="BG38" s="15">
        <v>73.099999999999994</v>
      </c>
      <c r="BH38" s="15">
        <v>73.3</v>
      </c>
      <c r="BI38" s="15">
        <v>73.8</v>
      </c>
      <c r="BJ38" s="15">
        <v>74.099999999999994</v>
      </c>
    </row>
    <row r="39" spans="1:62" ht="15" customHeight="1" x14ac:dyDescent="0.25">
      <c r="A39" s="3"/>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row>
    <row r="40" spans="1:62" ht="15" customHeight="1" x14ac:dyDescent="0.25">
      <c r="A40" s="3"/>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row>
    <row r="41" spans="1:62" ht="15" customHeight="1" x14ac:dyDescent="0.25">
      <c r="A41" s="21" t="s">
        <v>0</v>
      </c>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row>
    <row r="42" spans="1:62" ht="15" customHeight="1" x14ac:dyDescent="0.25">
      <c r="A42" s="3" t="s">
        <v>118</v>
      </c>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row>
    <row r="43" spans="1:62" ht="15" customHeight="1" x14ac:dyDescent="0.25">
      <c r="A43" s="3" t="s">
        <v>119</v>
      </c>
      <c r="B43" s="15">
        <v>1.2</v>
      </c>
      <c r="C43" s="15">
        <v>1.2</v>
      </c>
      <c r="D43" s="15">
        <v>1</v>
      </c>
      <c r="E43" s="15">
        <v>0.8</v>
      </c>
      <c r="F43" s="15">
        <v>0.8</v>
      </c>
      <c r="G43" s="15">
        <v>0.9</v>
      </c>
      <c r="H43" s="15">
        <v>0.8</v>
      </c>
      <c r="I43" s="15">
        <v>0.6</v>
      </c>
      <c r="J43" s="15">
        <v>0.6</v>
      </c>
      <c r="K43" s="15">
        <v>0.7</v>
      </c>
      <c r="L43" s="15">
        <v>0.8</v>
      </c>
      <c r="M43" s="15">
        <v>0.7</v>
      </c>
      <c r="N43" s="15">
        <v>0.5</v>
      </c>
      <c r="O43" s="15">
        <v>0.4</v>
      </c>
      <c r="P43" s="15">
        <v>0.4</v>
      </c>
      <c r="Q43" s="15">
        <v>0.5</v>
      </c>
      <c r="R43" s="15">
        <v>0.6</v>
      </c>
      <c r="S43" s="15">
        <v>0.6</v>
      </c>
      <c r="T43" s="15">
        <v>0.6</v>
      </c>
      <c r="U43" s="15">
        <v>0.6</v>
      </c>
      <c r="V43" s="15">
        <v>0.7</v>
      </c>
      <c r="W43" s="15">
        <v>0.8</v>
      </c>
      <c r="X43" s="15">
        <v>0.8</v>
      </c>
      <c r="Y43" s="15">
        <v>0.7</v>
      </c>
      <c r="Z43" s="15">
        <v>0.6</v>
      </c>
      <c r="AA43" s="15">
        <v>0.5</v>
      </c>
      <c r="AB43" s="15"/>
      <c r="AC43" s="15">
        <v>0.5</v>
      </c>
      <c r="AD43" s="15">
        <v>0.5</v>
      </c>
      <c r="AE43" s="15">
        <v>0.6</v>
      </c>
      <c r="AF43" s="15">
        <v>0.7</v>
      </c>
      <c r="AG43" s="15">
        <v>0.7</v>
      </c>
      <c r="AH43" s="15">
        <v>0.8</v>
      </c>
      <c r="AI43" s="15">
        <v>0.7</v>
      </c>
      <c r="AJ43" s="15">
        <v>0.5</v>
      </c>
      <c r="AK43" s="15">
        <v>0.4</v>
      </c>
      <c r="AL43" s="15">
        <v>0.3</v>
      </c>
      <c r="AM43" s="15">
        <v>0.2</v>
      </c>
      <c r="AN43" s="15">
        <v>0.1</v>
      </c>
      <c r="AO43" s="15">
        <v>0.3</v>
      </c>
      <c r="AP43" s="15">
        <v>0.5</v>
      </c>
      <c r="AQ43" s="15">
        <v>0.5</v>
      </c>
      <c r="AR43" s="15">
        <v>0.5</v>
      </c>
      <c r="AS43" s="15">
        <v>0.4</v>
      </c>
      <c r="AT43" s="15">
        <v>0.3</v>
      </c>
      <c r="AU43" s="15">
        <v>0.3</v>
      </c>
      <c r="AV43" s="15">
        <v>0.4</v>
      </c>
      <c r="AW43" s="15">
        <v>0.5</v>
      </c>
      <c r="AX43" s="15">
        <v>0.6</v>
      </c>
      <c r="AY43" s="15">
        <v>0.6</v>
      </c>
      <c r="AZ43" s="15">
        <v>0.6</v>
      </c>
      <c r="BA43" s="15">
        <v>0.7</v>
      </c>
      <c r="BB43" s="15">
        <v>0.4</v>
      </c>
      <c r="BC43" s="15">
        <v>0.7</v>
      </c>
      <c r="BD43" s="15">
        <v>1.3</v>
      </c>
      <c r="BE43" s="15">
        <v>0.7</v>
      </c>
      <c r="BF43" s="15">
        <v>0.6</v>
      </c>
      <c r="BG43" s="15">
        <v>0.5</v>
      </c>
      <c r="BH43" s="15">
        <v>0.5</v>
      </c>
      <c r="BI43" s="15">
        <v>0.4</v>
      </c>
      <c r="BJ43" s="15">
        <v>0.4</v>
      </c>
    </row>
    <row r="44" spans="1:62" ht="15" customHeight="1" x14ac:dyDescent="0.25">
      <c r="A44" s="3" t="s">
        <v>120</v>
      </c>
      <c r="B44" s="15">
        <v>1.5</v>
      </c>
      <c r="C44" s="15">
        <v>1.6</v>
      </c>
      <c r="D44" s="15">
        <v>1.5</v>
      </c>
      <c r="E44" s="15">
        <v>1.4</v>
      </c>
      <c r="F44" s="15">
        <v>1.4</v>
      </c>
      <c r="G44" s="15">
        <v>1.6</v>
      </c>
      <c r="H44" s="15">
        <v>1.8</v>
      </c>
      <c r="I44" s="15">
        <v>1.4</v>
      </c>
      <c r="J44" s="15">
        <v>1.5</v>
      </c>
      <c r="K44" s="15">
        <v>1.5</v>
      </c>
      <c r="L44" s="15">
        <v>1.6</v>
      </c>
      <c r="M44" s="15">
        <v>1.4</v>
      </c>
      <c r="N44" s="15">
        <v>1.2</v>
      </c>
      <c r="O44" s="15">
        <v>1.1000000000000001</v>
      </c>
      <c r="P44" s="15">
        <v>1.2</v>
      </c>
      <c r="Q44" s="15">
        <v>1.2</v>
      </c>
      <c r="R44" s="15">
        <v>1.2</v>
      </c>
      <c r="S44" s="15">
        <v>1.5</v>
      </c>
      <c r="T44" s="15">
        <v>0.9</v>
      </c>
      <c r="U44" s="15">
        <v>0.7</v>
      </c>
      <c r="V44" s="15">
        <v>0.7</v>
      </c>
      <c r="W44" s="15">
        <v>0.7</v>
      </c>
      <c r="X44" s="15">
        <v>0.6</v>
      </c>
      <c r="Y44" s="15">
        <v>0.8</v>
      </c>
      <c r="Z44" s="15">
        <v>0.6</v>
      </c>
      <c r="AA44" s="15">
        <v>0.3</v>
      </c>
      <c r="AB44" s="15"/>
      <c r="AC44" s="15">
        <v>0.3</v>
      </c>
      <c r="AD44" s="15">
        <v>0.3</v>
      </c>
      <c r="AE44" s="15">
        <v>0.4</v>
      </c>
      <c r="AF44" s="15">
        <v>0.5</v>
      </c>
      <c r="AG44" s="15">
        <v>0.5</v>
      </c>
      <c r="AH44" s="15">
        <v>0.7</v>
      </c>
      <c r="AI44" s="15">
        <v>0.7</v>
      </c>
      <c r="AJ44" s="15">
        <v>0.7</v>
      </c>
      <c r="AK44" s="15">
        <v>0.3</v>
      </c>
      <c r="AL44" s="15">
        <v>0.3</v>
      </c>
      <c r="AM44" s="15">
        <v>0.3</v>
      </c>
      <c r="AN44" s="15">
        <v>0.3</v>
      </c>
      <c r="AO44" s="15">
        <v>0.5</v>
      </c>
      <c r="AP44" s="15">
        <v>0.5</v>
      </c>
      <c r="AQ44" s="15">
        <v>0.3</v>
      </c>
      <c r="AR44" s="15">
        <v>0.3</v>
      </c>
      <c r="AS44" s="15">
        <v>0.7</v>
      </c>
      <c r="AT44" s="15">
        <v>0.8</v>
      </c>
      <c r="AU44" s="15">
        <v>0.2</v>
      </c>
      <c r="AV44" s="15">
        <v>0.2</v>
      </c>
      <c r="AW44" s="15">
        <v>0.7</v>
      </c>
      <c r="AX44" s="15">
        <v>0.8</v>
      </c>
      <c r="AY44" s="15">
        <v>0.5</v>
      </c>
      <c r="AZ44" s="15">
        <v>0.6</v>
      </c>
      <c r="BA44" s="15">
        <v>0.6</v>
      </c>
      <c r="BB44" s="15">
        <v>0.4</v>
      </c>
      <c r="BC44" s="15">
        <v>0.6</v>
      </c>
      <c r="BD44" s="15">
        <v>0.7</v>
      </c>
      <c r="BE44" s="15">
        <v>0.7</v>
      </c>
      <c r="BF44" s="15">
        <v>0.5</v>
      </c>
      <c r="BG44" s="15">
        <v>0.5</v>
      </c>
      <c r="BH44" s="15">
        <v>0.4</v>
      </c>
      <c r="BI44" s="15">
        <v>0.3</v>
      </c>
      <c r="BJ44" s="15">
        <v>0.2</v>
      </c>
    </row>
    <row r="45" spans="1:62" ht="15" customHeight="1" x14ac:dyDescent="0.25">
      <c r="A45" s="3" t="s">
        <v>121</v>
      </c>
      <c r="B45" s="15">
        <v>1.4</v>
      </c>
      <c r="C45" s="15">
        <v>1.4</v>
      </c>
      <c r="D45" s="15">
        <v>1.3</v>
      </c>
      <c r="E45" s="15">
        <v>0.9</v>
      </c>
      <c r="F45" s="15">
        <v>1.5</v>
      </c>
      <c r="G45" s="15">
        <v>1.5</v>
      </c>
      <c r="H45" s="15">
        <v>1.4</v>
      </c>
      <c r="I45" s="15">
        <v>1</v>
      </c>
      <c r="J45" s="15">
        <v>1</v>
      </c>
      <c r="K45" s="15">
        <v>1.8</v>
      </c>
      <c r="L45" s="15">
        <v>1.2</v>
      </c>
      <c r="M45" s="15">
        <v>1.4</v>
      </c>
      <c r="N45" s="15">
        <v>1.1000000000000001</v>
      </c>
      <c r="O45" s="15">
        <v>1.4</v>
      </c>
      <c r="P45" s="15">
        <v>0.3</v>
      </c>
      <c r="Q45" s="15">
        <v>0.9</v>
      </c>
      <c r="R45" s="15">
        <v>1.3</v>
      </c>
      <c r="S45" s="15">
        <v>2.6</v>
      </c>
      <c r="T45" s="15">
        <v>1.2</v>
      </c>
      <c r="U45" s="15">
        <v>1.9</v>
      </c>
      <c r="V45" s="15">
        <v>2</v>
      </c>
      <c r="W45" s="15">
        <v>1</v>
      </c>
      <c r="X45" s="15">
        <v>1.5</v>
      </c>
      <c r="Y45" s="15">
        <v>0.9</v>
      </c>
      <c r="Z45" s="15">
        <v>1.6</v>
      </c>
      <c r="AA45" s="15">
        <v>1.6</v>
      </c>
      <c r="AB45" s="15"/>
      <c r="AC45" s="15">
        <v>2.1</v>
      </c>
      <c r="AD45" s="15">
        <v>1.7</v>
      </c>
      <c r="AE45" s="15">
        <v>1.5</v>
      </c>
      <c r="AF45" s="15">
        <v>1.4</v>
      </c>
      <c r="AG45" s="15">
        <v>1.2</v>
      </c>
      <c r="AH45" s="15">
        <v>0.9</v>
      </c>
      <c r="AI45" s="15">
        <v>0.6</v>
      </c>
      <c r="AJ45" s="15">
        <v>0.2</v>
      </c>
      <c r="AK45" s="15">
        <v>0.6</v>
      </c>
      <c r="AL45" s="15">
        <v>0.9</v>
      </c>
      <c r="AM45" s="15">
        <v>0.6</v>
      </c>
      <c r="AN45" s="15">
        <v>1.9</v>
      </c>
      <c r="AO45" s="15">
        <v>1.7</v>
      </c>
      <c r="AP45" s="15">
        <v>0.7</v>
      </c>
      <c r="AQ45" s="15">
        <v>-0.3</v>
      </c>
      <c r="AR45" s="15">
        <v>0</v>
      </c>
      <c r="AS45" s="15">
        <v>1.5</v>
      </c>
      <c r="AT45" s="15">
        <v>0.8</v>
      </c>
      <c r="AU45" s="15">
        <v>-0.5</v>
      </c>
      <c r="AV45" s="15">
        <v>0.4</v>
      </c>
      <c r="AW45" s="15">
        <v>0.4</v>
      </c>
      <c r="AX45" s="15">
        <v>0.8</v>
      </c>
      <c r="AY45" s="15">
        <v>1.2</v>
      </c>
      <c r="AZ45" s="15">
        <v>1.5</v>
      </c>
      <c r="BA45" s="15">
        <v>0.4</v>
      </c>
      <c r="BB45" s="15">
        <v>0.9</v>
      </c>
      <c r="BC45" s="15">
        <v>2.4</v>
      </c>
      <c r="BD45" s="15">
        <v>2</v>
      </c>
      <c r="BE45" s="15">
        <v>0.9</v>
      </c>
      <c r="BF45" s="15">
        <v>0.5</v>
      </c>
      <c r="BG45" s="15">
        <v>0.8</v>
      </c>
      <c r="BH45" s="15">
        <v>0.8</v>
      </c>
      <c r="BI45" s="15">
        <v>1</v>
      </c>
      <c r="BJ45" s="15">
        <v>0.7</v>
      </c>
    </row>
    <row r="46" spans="1:62" ht="15" customHeight="1" x14ac:dyDescent="0.25">
      <c r="A46" s="3" t="s">
        <v>122</v>
      </c>
      <c r="B46" s="15">
        <v>1.6</v>
      </c>
      <c r="C46" s="15">
        <v>1</v>
      </c>
      <c r="D46" s="15">
        <v>0.4</v>
      </c>
      <c r="E46" s="15">
        <v>0.9</v>
      </c>
      <c r="F46" s="15">
        <v>1.1000000000000001</v>
      </c>
      <c r="G46" s="15">
        <v>0.6</v>
      </c>
      <c r="H46" s="15">
        <v>1</v>
      </c>
      <c r="I46" s="15">
        <v>1.3</v>
      </c>
      <c r="J46" s="15">
        <v>0.9</v>
      </c>
      <c r="K46" s="15">
        <v>1.6</v>
      </c>
      <c r="L46" s="15">
        <v>1.3</v>
      </c>
      <c r="M46" s="15">
        <v>0.2</v>
      </c>
      <c r="N46" s="15">
        <v>-0.9</v>
      </c>
      <c r="O46" s="15">
        <v>-0.3</v>
      </c>
      <c r="P46" s="15">
        <v>0.5</v>
      </c>
      <c r="Q46" s="15">
        <v>1.7</v>
      </c>
      <c r="R46" s="15">
        <v>2.1</v>
      </c>
      <c r="S46" s="15">
        <v>2.9</v>
      </c>
      <c r="T46" s="15">
        <v>1.2</v>
      </c>
      <c r="U46" s="15">
        <v>2.5</v>
      </c>
      <c r="V46" s="15">
        <v>2.6</v>
      </c>
      <c r="W46" s="15">
        <v>1.4</v>
      </c>
      <c r="X46" s="15">
        <v>1.5</v>
      </c>
      <c r="Y46" s="15">
        <v>0.1</v>
      </c>
      <c r="Z46" s="15">
        <v>0.8</v>
      </c>
      <c r="AA46" s="15">
        <v>1.9</v>
      </c>
      <c r="AB46" s="15"/>
      <c r="AC46" s="15">
        <v>2.7</v>
      </c>
      <c r="AD46" s="15">
        <v>2.4</v>
      </c>
      <c r="AE46" s="15">
        <v>2.8</v>
      </c>
      <c r="AF46" s="15">
        <v>2.1</v>
      </c>
      <c r="AG46" s="15">
        <v>1.7</v>
      </c>
      <c r="AH46" s="15">
        <v>1.2</v>
      </c>
      <c r="AI46" s="15">
        <v>0.1</v>
      </c>
      <c r="AJ46" s="15">
        <v>-0.8</v>
      </c>
      <c r="AK46" s="15">
        <v>-0.3</v>
      </c>
      <c r="AL46" s="15">
        <v>0.7</v>
      </c>
      <c r="AM46" s="15">
        <v>1.6</v>
      </c>
      <c r="AN46" s="15">
        <v>2.8</v>
      </c>
      <c r="AO46" s="15">
        <v>2.2999999999999998</v>
      </c>
      <c r="AP46" s="15">
        <v>0.1</v>
      </c>
      <c r="AQ46" s="15">
        <v>-1</v>
      </c>
      <c r="AR46" s="15">
        <v>0</v>
      </c>
      <c r="AS46" s="15">
        <v>0.6</v>
      </c>
      <c r="AT46" s="15">
        <v>-0.7</v>
      </c>
      <c r="AU46" s="15">
        <v>-0.6</v>
      </c>
      <c r="AV46" s="15">
        <v>0.9</v>
      </c>
      <c r="AW46" s="15">
        <v>1.3</v>
      </c>
      <c r="AX46" s="15">
        <v>2</v>
      </c>
      <c r="AY46" s="15">
        <v>2.2000000000000002</v>
      </c>
      <c r="AZ46" s="15">
        <v>2</v>
      </c>
      <c r="BA46" s="15">
        <v>0</v>
      </c>
      <c r="BB46" s="15">
        <v>1.5</v>
      </c>
      <c r="BC46" s="15">
        <v>3.2</v>
      </c>
      <c r="BD46" s="15">
        <v>2</v>
      </c>
      <c r="BE46" s="15">
        <v>0.8</v>
      </c>
      <c r="BF46" s="15">
        <v>0.3</v>
      </c>
      <c r="BG46" s="15">
        <v>0.6</v>
      </c>
      <c r="BH46" s="15">
        <v>0.7</v>
      </c>
      <c r="BI46" s="15">
        <v>0.9</v>
      </c>
      <c r="BJ46" s="15">
        <v>0.6</v>
      </c>
    </row>
    <row r="47" spans="1:62" ht="15" customHeight="1" x14ac:dyDescent="0.25">
      <c r="A47" s="3" t="s">
        <v>123</v>
      </c>
      <c r="B47" s="15">
        <v>-9.5</v>
      </c>
      <c r="C47" s="15">
        <v>24.4</v>
      </c>
      <c r="D47" s="15">
        <v>48.6</v>
      </c>
      <c r="E47" s="15">
        <v>1.7</v>
      </c>
      <c r="F47" s="15">
        <v>15.7</v>
      </c>
      <c r="G47" s="15">
        <v>26.2</v>
      </c>
      <c r="H47" s="15">
        <v>12.7</v>
      </c>
      <c r="I47" s="15">
        <v>-5.3</v>
      </c>
      <c r="J47" s="15">
        <v>2.8</v>
      </c>
      <c r="K47" s="15">
        <v>5.4</v>
      </c>
      <c r="L47" s="15">
        <v>0</v>
      </c>
      <c r="M47" s="15">
        <v>25.6</v>
      </c>
      <c r="N47" s="15">
        <v>33.799999999999997</v>
      </c>
      <c r="O47" s="15">
        <v>22.9</v>
      </c>
      <c r="P47" s="15">
        <v>-1.4</v>
      </c>
      <c r="Q47" s="15">
        <v>-6.7</v>
      </c>
      <c r="R47" s="15">
        <v>-6.7</v>
      </c>
      <c r="S47" s="15">
        <v>-1</v>
      </c>
      <c r="T47" s="15">
        <v>1.3</v>
      </c>
      <c r="U47" s="15">
        <v>-6.4</v>
      </c>
      <c r="V47" s="15">
        <v>-6.8</v>
      </c>
      <c r="W47" s="15">
        <v>-4.5</v>
      </c>
      <c r="X47" s="15">
        <v>1.7</v>
      </c>
      <c r="Y47" s="15">
        <v>14.6</v>
      </c>
      <c r="Z47" s="15">
        <v>12.7</v>
      </c>
      <c r="AA47" s="15">
        <v>-1.9</v>
      </c>
      <c r="AB47" s="15"/>
      <c r="AC47" s="15">
        <v>-4</v>
      </c>
      <c r="AD47" s="15">
        <v>-6.6</v>
      </c>
      <c r="AE47" s="15">
        <v>-15.6</v>
      </c>
      <c r="AF47" s="15">
        <v>-10</v>
      </c>
      <c r="AG47" s="15">
        <v>-7.2</v>
      </c>
      <c r="AH47" s="15">
        <v>-4.7</v>
      </c>
      <c r="AI47" s="15">
        <v>11.6</v>
      </c>
      <c r="AJ47" s="15">
        <v>19.899999999999999</v>
      </c>
      <c r="AK47" s="15">
        <v>15.2</v>
      </c>
      <c r="AL47" s="15">
        <v>3.8</v>
      </c>
      <c r="AM47" s="15">
        <v>-12.2</v>
      </c>
      <c r="AN47" s="15">
        <v>-11.2</v>
      </c>
      <c r="AO47" s="15">
        <v>-8.4</v>
      </c>
      <c r="AP47" s="15">
        <v>14.5</v>
      </c>
      <c r="AQ47" s="15">
        <v>11.9</v>
      </c>
      <c r="AR47" s="15">
        <v>-0.7</v>
      </c>
      <c r="AS47" s="15">
        <v>14.5</v>
      </c>
      <c r="AT47" s="15">
        <v>21.2</v>
      </c>
      <c r="AU47" s="15">
        <v>1.2</v>
      </c>
      <c r="AV47" s="15">
        <v>-5.0999999999999996</v>
      </c>
      <c r="AW47" s="15">
        <v>-10.9</v>
      </c>
      <c r="AX47" s="15">
        <v>-15.3</v>
      </c>
      <c r="AY47" s="15">
        <v>-15.9</v>
      </c>
      <c r="AZ47" s="15">
        <v>-7.8</v>
      </c>
      <c r="BA47" s="15">
        <v>9.9</v>
      </c>
      <c r="BB47" s="15">
        <v>-12.3</v>
      </c>
      <c r="BC47" s="15">
        <v>-14.2</v>
      </c>
      <c r="BD47" s="15">
        <v>2.6</v>
      </c>
      <c r="BE47" s="15">
        <v>3.8</v>
      </c>
      <c r="BF47" s="15">
        <v>5</v>
      </c>
      <c r="BG47" s="15">
        <v>5.8</v>
      </c>
      <c r="BH47" s="15">
        <v>3.1</v>
      </c>
      <c r="BI47" s="15">
        <v>3.5</v>
      </c>
      <c r="BJ47" s="15">
        <v>3.1</v>
      </c>
    </row>
    <row r="48" spans="1:62" ht="15" customHeight="1" x14ac:dyDescent="0.25">
      <c r="A48" s="3" t="s">
        <v>124</v>
      </c>
      <c r="B48" s="15">
        <v>1.6</v>
      </c>
      <c r="C48" s="15">
        <v>1.9</v>
      </c>
      <c r="D48" s="15">
        <v>1.9</v>
      </c>
      <c r="E48" s="15">
        <v>2.1</v>
      </c>
      <c r="F48" s="15">
        <v>1.3</v>
      </c>
      <c r="G48" s="15">
        <v>1.7</v>
      </c>
      <c r="H48" s="15">
        <v>2.4</v>
      </c>
      <c r="I48" s="15">
        <v>2.1</v>
      </c>
      <c r="J48" s="15">
        <v>2.2999999999999998</v>
      </c>
      <c r="K48" s="15">
        <v>1</v>
      </c>
      <c r="L48" s="15">
        <v>2.2000000000000002</v>
      </c>
      <c r="M48" s="15">
        <v>1.5</v>
      </c>
      <c r="N48" s="15">
        <v>1.5</v>
      </c>
      <c r="O48" s="15">
        <v>0.6</v>
      </c>
      <c r="P48" s="15">
        <v>2.4</v>
      </c>
      <c r="Q48" s="15">
        <v>1.6</v>
      </c>
      <c r="R48" s="15">
        <v>0.9</v>
      </c>
      <c r="S48" s="15">
        <v>-0.2</v>
      </c>
      <c r="T48" s="15">
        <v>0.5</v>
      </c>
      <c r="U48" s="15">
        <v>-1.1000000000000001</v>
      </c>
      <c r="V48" s="15">
        <v>-1.4</v>
      </c>
      <c r="W48" s="15">
        <v>0.2</v>
      </c>
      <c r="X48" s="15">
        <v>-0.8</v>
      </c>
      <c r="Y48" s="15">
        <v>0.6</v>
      </c>
      <c r="Z48" s="15">
        <v>-0.9</v>
      </c>
      <c r="AA48" s="15">
        <v>-1.8</v>
      </c>
      <c r="AB48" s="15"/>
      <c r="AC48" s="15">
        <v>-3.2</v>
      </c>
      <c r="AD48" s="15">
        <v>-2.5</v>
      </c>
      <c r="AE48" s="15">
        <v>-1.9</v>
      </c>
      <c r="AF48" s="15">
        <v>-1.5</v>
      </c>
      <c r="AG48" s="15">
        <v>-1.1000000000000001</v>
      </c>
      <c r="AH48" s="15">
        <v>0</v>
      </c>
      <c r="AI48" s="15">
        <v>0.9</v>
      </c>
      <c r="AJ48" s="15">
        <v>1.9</v>
      </c>
      <c r="AK48" s="15">
        <v>-0.3</v>
      </c>
      <c r="AL48" s="15">
        <v>-1.2</v>
      </c>
      <c r="AM48" s="15">
        <v>-0.6</v>
      </c>
      <c r="AN48" s="15">
        <v>-3.6</v>
      </c>
      <c r="AO48" s="15">
        <v>-2.7</v>
      </c>
      <c r="AP48" s="15">
        <v>-0.3</v>
      </c>
      <c r="AQ48" s="15">
        <v>2.1</v>
      </c>
      <c r="AR48" s="15">
        <v>1.2</v>
      </c>
      <c r="AS48" s="15">
        <v>-1.2</v>
      </c>
      <c r="AT48" s="15">
        <v>0.8</v>
      </c>
      <c r="AU48" s="15">
        <v>2</v>
      </c>
      <c r="AV48" s="15">
        <v>-0.5</v>
      </c>
      <c r="AW48" s="15">
        <v>1.4</v>
      </c>
      <c r="AX48" s="15">
        <v>0.8</v>
      </c>
      <c r="AY48" s="15">
        <v>-1.2</v>
      </c>
      <c r="AZ48" s="15">
        <v>-1.8</v>
      </c>
      <c r="BA48" s="15">
        <v>1.1000000000000001</v>
      </c>
      <c r="BB48" s="15">
        <v>-0.9</v>
      </c>
      <c r="BC48" s="15">
        <v>-4.4000000000000004</v>
      </c>
      <c r="BD48" s="15">
        <v>-3</v>
      </c>
      <c r="BE48" s="15">
        <v>0</v>
      </c>
      <c r="BF48" s="15">
        <v>0.5</v>
      </c>
      <c r="BG48" s="15">
        <v>-0.6</v>
      </c>
      <c r="BH48" s="15">
        <v>-0.9</v>
      </c>
      <c r="BI48" s="15">
        <v>-2.1</v>
      </c>
      <c r="BJ48" s="15">
        <v>-1.4</v>
      </c>
    </row>
    <row r="49" spans="1:62" ht="15" customHeight="1" x14ac:dyDescent="0.25">
      <c r="A49" s="3" t="s">
        <v>125</v>
      </c>
      <c r="B49" s="15">
        <v>1.5</v>
      </c>
      <c r="C49" s="15">
        <v>2.2999999999999998</v>
      </c>
      <c r="D49" s="15">
        <v>0.7</v>
      </c>
      <c r="E49" s="15">
        <v>1.3</v>
      </c>
      <c r="F49" s="15">
        <v>1.4</v>
      </c>
      <c r="G49" s="15">
        <v>1</v>
      </c>
      <c r="H49" s="15">
        <v>1.7</v>
      </c>
      <c r="I49" s="15">
        <v>0.2</v>
      </c>
      <c r="J49" s="15">
        <v>1.2</v>
      </c>
      <c r="K49" s="15">
        <v>2.4</v>
      </c>
      <c r="L49" s="15">
        <v>1.6</v>
      </c>
      <c r="M49" s="15">
        <v>0.8</v>
      </c>
      <c r="N49" s="15">
        <v>0.6</v>
      </c>
      <c r="O49" s="15">
        <v>0.8</v>
      </c>
      <c r="P49" s="15">
        <v>0.8</v>
      </c>
      <c r="Q49" s="15">
        <v>1.2</v>
      </c>
      <c r="R49" s="15">
        <v>2</v>
      </c>
      <c r="S49" s="15">
        <v>2</v>
      </c>
      <c r="T49" s="15">
        <v>1.8</v>
      </c>
      <c r="U49" s="15">
        <v>2.1</v>
      </c>
      <c r="V49" s="15">
        <v>2.2000000000000002</v>
      </c>
      <c r="W49" s="15">
        <v>1.3</v>
      </c>
      <c r="X49" s="15">
        <v>1.3</v>
      </c>
      <c r="Y49" s="15">
        <v>1.3</v>
      </c>
      <c r="Z49" s="15">
        <v>1.5</v>
      </c>
      <c r="AA49" s="15">
        <v>1.8</v>
      </c>
      <c r="AB49" s="15"/>
      <c r="AC49" s="15">
        <v>1.6</v>
      </c>
      <c r="AD49" s="15">
        <v>2.2999999999999998</v>
      </c>
      <c r="AE49" s="15">
        <v>1.1000000000000001</v>
      </c>
      <c r="AF49" s="15">
        <v>2.2000000000000002</v>
      </c>
      <c r="AG49" s="15">
        <v>1.4</v>
      </c>
      <c r="AH49" s="15">
        <v>1.7</v>
      </c>
      <c r="AI49" s="15">
        <v>1.2</v>
      </c>
      <c r="AJ49" s="15">
        <v>0.4</v>
      </c>
      <c r="AK49" s="15">
        <v>-0.2</v>
      </c>
      <c r="AL49" s="15">
        <v>0.8</v>
      </c>
      <c r="AM49" s="15">
        <v>1.2</v>
      </c>
      <c r="AN49" s="15">
        <v>2.1</v>
      </c>
      <c r="AO49" s="15">
        <v>1.1000000000000001</v>
      </c>
      <c r="AP49" s="15">
        <v>-0.2</v>
      </c>
      <c r="AQ49" s="15">
        <v>0</v>
      </c>
      <c r="AR49" s="15">
        <v>0.7</v>
      </c>
      <c r="AS49" s="15">
        <v>0.6</v>
      </c>
      <c r="AT49" s="15">
        <v>0.3</v>
      </c>
      <c r="AU49" s="15">
        <v>0</v>
      </c>
      <c r="AV49" s="15">
        <v>0.3</v>
      </c>
      <c r="AW49" s="15">
        <v>0.6</v>
      </c>
      <c r="AX49" s="15">
        <v>1.1000000000000001</v>
      </c>
      <c r="AY49" s="15">
        <v>1.6</v>
      </c>
      <c r="AZ49" s="15">
        <v>1.8</v>
      </c>
      <c r="BA49" s="15">
        <v>-0.1</v>
      </c>
      <c r="BB49" s="15">
        <v>1.1000000000000001</v>
      </c>
      <c r="BC49" s="15">
        <v>3.2</v>
      </c>
      <c r="BD49" s="15">
        <v>1.7</v>
      </c>
      <c r="BE49" s="15">
        <v>1.1000000000000001</v>
      </c>
      <c r="BF49" s="15">
        <v>0.4</v>
      </c>
      <c r="BG49" s="15">
        <v>0.5</v>
      </c>
      <c r="BH49" s="15">
        <v>0.5</v>
      </c>
      <c r="BI49" s="15">
        <v>0.8</v>
      </c>
      <c r="BJ49" s="15">
        <v>0.5</v>
      </c>
    </row>
    <row r="50" spans="1:62" ht="15" customHeight="1" x14ac:dyDescent="0.25">
      <c r="A50" s="3"/>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row>
    <row r="51" spans="1:62" ht="15" customHeight="1" x14ac:dyDescent="0.25">
      <c r="A51" s="3" t="s">
        <v>126</v>
      </c>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row>
    <row r="52" spans="1:62" ht="15" customHeight="1" x14ac:dyDescent="0.25">
      <c r="A52" s="3" t="s">
        <v>127</v>
      </c>
      <c r="B52" s="15">
        <v>1.6</v>
      </c>
      <c r="C52" s="15">
        <v>1.2</v>
      </c>
      <c r="D52" s="15">
        <v>-0.2</v>
      </c>
      <c r="E52" s="15">
        <v>1.3</v>
      </c>
      <c r="F52" s="15">
        <v>1</v>
      </c>
      <c r="G52" s="15">
        <v>0.1</v>
      </c>
      <c r="H52" s="15">
        <v>1.2</v>
      </c>
      <c r="I52" s="15">
        <v>0.5</v>
      </c>
      <c r="J52" s="15">
        <v>1.2</v>
      </c>
      <c r="K52" s="15">
        <v>2.2999999999999998</v>
      </c>
      <c r="L52" s="15">
        <v>1.7</v>
      </c>
      <c r="M52" s="15">
        <v>-0.4</v>
      </c>
      <c r="N52" s="15">
        <v>-1.3</v>
      </c>
      <c r="O52" s="15">
        <v>-0.9</v>
      </c>
      <c r="P52" s="15">
        <v>1</v>
      </c>
      <c r="Q52" s="15">
        <v>1.9</v>
      </c>
      <c r="R52" s="15">
        <v>2.8</v>
      </c>
      <c r="S52" s="15">
        <v>2.2000000000000002</v>
      </c>
      <c r="T52" s="15">
        <v>1.8</v>
      </c>
      <c r="U52" s="15">
        <v>2.7</v>
      </c>
      <c r="V52" s="15">
        <v>2.9</v>
      </c>
      <c r="W52" s="15">
        <v>1.7</v>
      </c>
      <c r="X52" s="15">
        <v>1.3</v>
      </c>
      <c r="Y52" s="15">
        <v>0.5</v>
      </c>
      <c r="Z52" s="15">
        <v>0.8</v>
      </c>
      <c r="AA52" s="15">
        <v>2.1</v>
      </c>
      <c r="AB52" s="15"/>
      <c r="AC52" s="15">
        <v>2.1</v>
      </c>
      <c r="AD52" s="15">
        <v>3.1</v>
      </c>
      <c r="AE52" s="15">
        <v>2.2999999999999998</v>
      </c>
      <c r="AF52" s="15">
        <v>2.9</v>
      </c>
      <c r="AG52" s="15">
        <v>1.8</v>
      </c>
      <c r="AH52" s="15">
        <v>2</v>
      </c>
      <c r="AI52" s="15">
        <v>0.7</v>
      </c>
      <c r="AJ52" s="15">
        <v>-0.6</v>
      </c>
      <c r="AK52" s="15">
        <v>-1.1000000000000001</v>
      </c>
      <c r="AL52" s="15">
        <v>0.6</v>
      </c>
      <c r="AM52" s="15">
        <v>2.2000000000000002</v>
      </c>
      <c r="AN52" s="15">
        <v>2.9</v>
      </c>
      <c r="AO52" s="15">
        <v>1.6</v>
      </c>
      <c r="AP52" s="15">
        <v>-0.9</v>
      </c>
      <c r="AQ52" s="15">
        <v>-0.7</v>
      </c>
      <c r="AR52" s="15">
        <v>0.8</v>
      </c>
      <c r="AS52" s="15">
        <v>-0.3</v>
      </c>
      <c r="AT52" s="15">
        <v>-1.2</v>
      </c>
      <c r="AU52" s="15">
        <v>-0.1</v>
      </c>
      <c r="AV52" s="15">
        <v>0.8</v>
      </c>
      <c r="AW52" s="15">
        <v>1.5</v>
      </c>
      <c r="AX52" s="15">
        <v>2.2999999999999998</v>
      </c>
      <c r="AY52" s="15">
        <v>2.7</v>
      </c>
      <c r="AZ52" s="15">
        <v>2.2999999999999998</v>
      </c>
      <c r="BA52" s="15">
        <v>-0.5</v>
      </c>
      <c r="BB52" s="15">
        <v>1.7</v>
      </c>
      <c r="BC52" s="15">
        <v>3.9</v>
      </c>
      <c r="BD52" s="15">
        <v>1.6</v>
      </c>
      <c r="BE52" s="15">
        <v>1</v>
      </c>
      <c r="BF52" s="15">
        <v>0.3</v>
      </c>
      <c r="BG52" s="15">
        <v>0.3</v>
      </c>
      <c r="BH52" s="15">
        <v>0.4</v>
      </c>
      <c r="BI52" s="15">
        <v>0.7</v>
      </c>
      <c r="BJ52" s="15">
        <v>0.4</v>
      </c>
    </row>
    <row r="53" spans="1:62" ht="15" customHeight="1" x14ac:dyDescent="0.25">
      <c r="A53" s="3" t="s">
        <v>128</v>
      </c>
      <c r="B53" s="15">
        <v>1.9</v>
      </c>
      <c r="C53" s="15">
        <v>1.2</v>
      </c>
      <c r="D53" s="15">
        <v>-0.6</v>
      </c>
      <c r="E53" s="15">
        <v>1</v>
      </c>
      <c r="F53" s="15">
        <v>0.8</v>
      </c>
      <c r="G53" s="15">
        <v>0.2</v>
      </c>
      <c r="H53" s="15">
        <v>1.2</v>
      </c>
      <c r="I53" s="15">
        <v>1.4</v>
      </c>
      <c r="J53" s="15">
        <v>1.5</v>
      </c>
      <c r="K53" s="15">
        <v>2.2999999999999998</v>
      </c>
      <c r="L53" s="15">
        <v>1.3</v>
      </c>
      <c r="M53" s="15">
        <v>-0.7</v>
      </c>
      <c r="N53" s="15">
        <v>-1.9</v>
      </c>
      <c r="O53" s="15">
        <v>-1.2</v>
      </c>
      <c r="P53" s="15">
        <v>0.8</v>
      </c>
      <c r="Q53" s="15">
        <v>1.9</v>
      </c>
      <c r="R53" s="15">
        <v>2.5</v>
      </c>
      <c r="S53" s="15">
        <v>2.1</v>
      </c>
      <c r="T53" s="15">
        <v>2.1</v>
      </c>
      <c r="U53" s="15">
        <v>3.1</v>
      </c>
      <c r="V53" s="15">
        <v>3.5</v>
      </c>
      <c r="W53" s="15">
        <v>2.1</v>
      </c>
      <c r="X53" s="15">
        <v>1.3</v>
      </c>
      <c r="Y53" s="15">
        <v>0.1</v>
      </c>
      <c r="Z53" s="15">
        <v>0.6</v>
      </c>
      <c r="AA53" s="15">
        <v>2.5</v>
      </c>
      <c r="AB53" s="15"/>
      <c r="AC53" s="15">
        <v>2.4</v>
      </c>
      <c r="AD53" s="15">
        <v>3.3</v>
      </c>
      <c r="AE53" s="15">
        <v>3.4</v>
      </c>
      <c r="AF53" s="15">
        <v>3.8</v>
      </c>
      <c r="AG53" s="15">
        <v>2.6</v>
      </c>
      <c r="AH53" s="15">
        <v>2.5</v>
      </c>
      <c r="AI53" s="15">
        <v>0.8</v>
      </c>
      <c r="AJ53" s="15">
        <v>-0.5</v>
      </c>
      <c r="AK53" s="15">
        <v>-1.6</v>
      </c>
      <c r="AL53" s="15">
        <v>0.5</v>
      </c>
      <c r="AM53" s="15">
        <v>1.9</v>
      </c>
      <c r="AN53" s="15">
        <v>2.9</v>
      </c>
      <c r="AO53" s="15">
        <v>1.8</v>
      </c>
      <c r="AP53" s="15">
        <v>-1</v>
      </c>
      <c r="AQ53" s="15">
        <v>-0.8</v>
      </c>
      <c r="AR53" s="15">
        <v>0.6</v>
      </c>
      <c r="AS53" s="15">
        <v>-0.6</v>
      </c>
      <c r="AT53" s="15">
        <v>-1.6</v>
      </c>
      <c r="AU53" s="15">
        <v>-0.6</v>
      </c>
      <c r="AV53" s="15">
        <v>0.9</v>
      </c>
      <c r="AW53" s="15">
        <v>1.5</v>
      </c>
      <c r="AX53" s="15">
        <v>2.5</v>
      </c>
      <c r="AY53" s="15">
        <v>2.9</v>
      </c>
      <c r="AZ53" s="15">
        <v>2.2999999999999998</v>
      </c>
      <c r="BA53" s="15">
        <v>-0.7</v>
      </c>
      <c r="BB53" s="15">
        <v>1.5</v>
      </c>
      <c r="BC53" s="15">
        <v>3.6</v>
      </c>
      <c r="BD53" s="15">
        <v>1.3</v>
      </c>
      <c r="BE53" s="15">
        <v>0.7</v>
      </c>
      <c r="BF53" s="15">
        <v>1.1000000000000001</v>
      </c>
      <c r="BG53" s="15">
        <v>1</v>
      </c>
      <c r="BH53" s="15">
        <v>0.4</v>
      </c>
      <c r="BI53" s="15">
        <v>0.7</v>
      </c>
      <c r="BJ53" s="15">
        <v>0.4</v>
      </c>
    </row>
    <row r="54" spans="1:62" ht="15" customHeight="1" x14ac:dyDescent="0.25">
      <c r="A54" s="3" t="s">
        <v>129</v>
      </c>
      <c r="B54" s="15">
        <v>0.2</v>
      </c>
      <c r="C54" s="15">
        <v>1.3</v>
      </c>
      <c r="D54" s="15">
        <v>1.6</v>
      </c>
      <c r="E54" s="15">
        <v>2.6</v>
      </c>
      <c r="F54" s="15">
        <v>1.4</v>
      </c>
      <c r="G54" s="15">
        <v>-0.2</v>
      </c>
      <c r="H54" s="15">
        <v>1.2</v>
      </c>
      <c r="I54" s="15">
        <v>-3.4</v>
      </c>
      <c r="J54" s="15">
        <v>-0.4</v>
      </c>
      <c r="K54" s="15">
        <v>2.2999999999999998</v>
      </c>
      <c r="L54" s="15">
        <v>3.7</v>
      </c>
      <c r="M54" s="15">
        <v>1.4</v>
      </c>
      <c r="N54" s="15">
        <v>1.1000000000000001</v>
      </c>
      <c r="O54" s="15">
        <v>0.2</v>
      </c>
      <c r="P54" s="15">
        <v>1.7</v>
      </c>
      <c r="Q54" s="15">
        <v>1.8</v>
      </c>
      <c r="R54" s="15">
        <v>4.0999999999999996</v>
      </c>
      <c r="S54" s="15">
        <v>2.4</v>
      </c>
      <c r="T54" s="15">
        <v>0.6</v>
      </c>
      <c r="U54" s="15">
        <v>0.9</v>
      </c>
      <c r="V54" s="15">
        <v>0</v>
      </c>
      <c r="W54" s="15">
        <v>-0.1</v>
      </c>
      <c r="X54" s="15">
        <v>1.1000000000000001</v>
      </c>
      <c r="Y54" s="15">
        <v>2.4</v>
      </c>
      <c r="Z54" s="15">
        <v>1.9</v>
      </c>
      <c r="AA54" s="15">
        <v>0.4</v>
      </c>
      <c r="AB54" s="15"/>
      <c r="AC54" s="15">
        <v>0.8</v>
      </c>
      <c r="AD54" s="15">
        <v>1.7</v>
      </c>
      <c r="AE54" s="15">
        <v>-2.7</v>
      </c>
      <c r="AF54" s="15">
        <v>-1.4</v>
      </c>
      <c r="AG54" s="15">
        <v>-2.4</v>
      </c>
      <c r="AH54" s="15">
        <v>-0.6</v>
      </c>
      <c r="AI54" s="15">
        <v>0.4</v>
      </c>
      <c r="AJ54" s="15">
        <v>-1</v>
      </c>
      <c r="AK54" s="15">
        <v>1.3</v>
      </c>
      <c r="AL54" s="15">
        <v>1.7</v>
      </c>
      <c r="AM54" s="15">
        <v>3.7</v>
      </c>
      <c r="AN54" s="15">
        <v>3.3</v>
      </c>
      <c r="AO54" s="15">
        <v>0.7</v>
      </c>
      <c r="AP54" s="15">
        <v>-0.2</v>
      </c>
      <c r="AQ54" s="15">
        <v>0.1</v>
      </c>
      <c r="AR54" s="15">
        <v>1.7</v>
      </c>
      <c r="AS54" s="15">
        <v>1.6</v>
      </c>
      <c r="AT54" s="15">
        <v>0.5</v>
      </c>
      <c r="AU54" s="15">
        <v>2.1</v>
      </c>
      <c r="AV54" s="15">
        <v>0.5</v>
      </c>
      <c r="AW54" s="15">
        <v>1.4</v>
      </c>
      <c r="AX54" s="15">
        <v>1.3</v>
      </c>
      <c r="AY54" s="15">
        <v>1.8</v>
      </c>
      <c r="AZ54" s="15">
        <v>2.2000000000000002</v>
      </c>
      <c r="BA54" s="15">
        <v>0.5</v>
      </c>
      <c r="BB54" s="15">
        <v>2.9</v>
      </c>
      <c r="BC54" s="15">
        <v>5.7</v>
      </c>
      <c r="BD54" s="15">
        <v>3.1</v>
      </c>
      <c r="BE54" s="15">
        <v>2.2000000000000002</v>
      </c>
      <c r="BF54" s="15">
        <v>-3.4</v>
      </c>
      <c r="BG54" s="15">
        <v>-3.1</v>
      </c>
      <c r="BH54" s="15">
        <v>0.3</v>
      </c>
      <c r="BI54" s="15">
        <v>0.8</v>
      </c>
      <c r="BJ54" s="15">
        <v>0.5</v>
      </c>
    </row>
    <row r="55" spans="1:62" ht="15" customHeight="1" x14ac:dyDescent="0.25">
      <c r="A55" s="3" t="s">
        <v>130</v>
      </c>
      <c r="B55" s="15">
        <v>1.8</v>
      </c>
      <c r="C55" s="15">
        <v>3.3</v>
      </c>
      <c r="D55" s="15">
        <v>3.1</v>
      </c>
      <c r="E55" s="15">
        <v>1.7</v>
      </c>
      <c r="F55" s="15">
        <v>2.6</v>
      </c>
      <c r="G55" s="15">
        <v>2.5</v>
      </c>
      <c r="H55" s="15">
        <v>4.0999999999999996</v>
      </c>
      <c r="I55" s="15">
        <v>2.7</v>
      </c>
      <c r="J55" s="15">
        <v>1.9</v>
      </c>
      <c r="K55" s="15">
        <v>2.6</v>
      </c>
      <c r="L55" s="15">
        <v>1.7</v>
      </c>
      <c r="M55" s="15">
        <v>2.1</v>
      </c>
      <c r="N55" s="15">
        <v>0.9</v>
      </c>
      <c r="O55" s="15">
        <v>0</v>
      </c>
      <c r="P55" s="15">
        <v>-0.6</v>
      </c>
      <c r="Q55" s="15">
        <v>1.3</v>
      </c>
      <c r="R55" s="15">
        <v>0.7</v>
      </c>
      <c r="S55" s="15">
        <v>1.6</v>
      </c>
      <c r="T55" s="15">
        <v>0</v>
      </c>
      <c r="U55" s="15">
        <v>0.9</v>
      </c>
      <c r="V55" s="15">
        <v>0.3</v>
      </c>
      <c r="W55" s="15">
        <v>-0.7</v>
      </c>
      <c r="X55" s="15">
        <v>-1</v>
      </c>
      <c r="Y55" s="15">
        <v>0.2</v>
      </c>
      <c r="Z55" s="15">
        <v>-0.1</v>
      </c>
      <c r="AA55" s="15">
        <v>-3</v>
      </c>
      <c r="AB55" s="15"/>
      <c r="AC55" s="15">
        <v>-1.1000000000000001</v>
      </c>
      <c r="AD55" s="15">
        <v>0.8</v>
      </c>
      <c r="AE55" s="15">
        <v>0.6</v>
      </c>
      <c r="AF55" s="15">
        <v>2.2999999999999998</v>
      </c>
      <c r="AG55" s="15">
        <v>1.8</v>
      </c>
      <c r="AH55" s="15">
        <v>2.2999999999999998</v>
      </c>
      <c r="AI55" s="15">
        <v>2.9</v>
      </c>
      <c r="AJ55" s="15">
        <v>2.1</v>
      </c>
      <c r="AK55" s="15">
        <v>0.5</v>
      </c>
      <c r="AL55" s="15">
        <v>-0.7</v>
      </c>
      <c r="AM55" s="15">
        <v>-0.9</v>
      </c>
      <c r="AN55" s="15">
        <v>1.5</v>
      </c>
      <c r="AO55" s="15">
        <v>1.4</v>
      </c>
      <c r="AP55" s="15">
        <v>1.9</v>
      </c>
      <c r="AQ55" s="15">
        <v>1.2</v>
      </c>
      <c r="AR55" s="15">
        <v>-1.3</v>
      </c>
      <c r="AS55" s="15">
        <v>-1.1000000000000001</v>
      </c>
      <c r="AT55" s="15">
        <v>-1.1000000000000001</v>
      </c>
      <c r="AU55" s="15">
        <v>-0.7</v>
      </c>
      <c r="AV55" s="15">
        <v>-0.5</v>
      </c>
      <c r="AW55" s="15">
        <v>-0.1</v>
      </c>
      <c r="AX55" s="15">
        <v>0.8</v>
      </c>
      <c r="AY55" s="15">
        <v>1.3</v>
      </c>
      <c r="AZ55" s="15">
        <v>2</v>
      </c>
      <c r="BA55" s="15">
        <v>2.2999999999999998</v>
      </c>
      <c r="BB55" s="15">
        <v>2.9</v>
      </c>
      <c r="BC55" s="15">
        <v>3.3</v>
      </c>
      <c r="BD55" s="15">
        <v>2.7</v>
      </c>
      <c r="BE55" s="15">
        <v>3.7</v>
      </c>
      <c r="BF55" s="15">
        <v>-0.3</v>
      </c>
      <c r="BG55" s="15">
        <v>0.8</v>
      </c>
      <c r="BH55" s="15">
        <v>-1.5</v>
      </c>
      <c r="BI55" s="15">
        <v>-0.8</v>
      </c>
      <c r="BJ55" s="15">
        <v>0.7</v>
      </c>
    </row>
    <row r="56" spans="1:62" ht="15" customHeight="1" x14ac:dyDescent="0.25">
      <c r="A56" s="3" t="s">
        <v>131</v>
      </c>
      <c r="B56" s="15">
        <v>-8.5</v>
      </c>
      <c r="C56" s="15">
        <v>1</v>
      </c>
      <c r="D56" s="15">
        <v>-0.7</v>
      </c>
      <c r="E56" s="15">
        <v>1.2</v>
      </c>
      <c r="F56" s="15">
        <v>0.7</v>
      </c>
      <c r="G56" s="15">
        <v>-0.2</v>
      </c>
      <c r="H56" s="15">
        <v>0.8</v>
      </c>
      <c r="I56" s="15">
        <v>0.1</v>
      </c>
      <c r="J56" s="15">
        <v>1</v>
      </c>
      <c r="K56" s="15">
        <v>2.2000000000000002</v>
      </c>
      <c r="L56" s="15">
        <v>1.7</v>
      </c>
      <c r="M56" s="15">
        <v>-0.8</v>
      </c>
      <c r="N56" s="15">
        <v>-1.7</v>
      </c>
      <c r="O56" s="15">
        <v>-1.1000000000000001</v>
      </c>
      <c r="P56" s="15">
        <v>1.2</v>
      </c>
      <c r="Q56" s="15">
        <v>2</v>
      </c>
      <c r="R56" s="15">
        <v>3.1</v>
      </c>
      <c r="S56" s="15">
        <v>2.2999999999999998</v>
      </c>
      <c r="T56" s="15">
        <v>2.1</v>
      </c>
      <c r="U56" s="15">
        <v>3</v>
      </c>
      <c r="V56" s="15">
        <v>3.3</v>
      </c>
      <c r="W56" s="15">
        <v>2.1</v>
      </c>
      <c r="X56" s="15">
        <v>1.6</v>
      </c>
      <c r="Y56" s="15">
        <v>0.6</v>
      </c>
      <c r="Z56" s="15">
        <v>0.9</v>
      </c>
      <c r="AA56" s="15">
        <v>2.8</v>
      </c>
      <c r="AB56" s="15"/>
      <c r="AC56" s="15">
        <v>2.6</v>
      </c>
      <c r="AD56" s="15">
        <v>3.4</v>
      </c>
      <c r="AE56" s="15">
        <v>2.6</v>
      </c>
      <c r="AF56" s="15">
        <v>3</v>
      </c>
      <c r="AG56" s="15">
        <v>1.8</v>
      </c>
      <c r="AH56" s="15">
        <v>1.9</v>
      </c>
      <c r="AI56" s="15">
        <v>0.4</v>
      </c>
      <c r="AJ56" s="15">
        <v>-1</v>
      </c>
      <c r="AK56" s="15">
        <v>-1.4</v>
      </c>
      <c r="AL56" s="15">
        <v>0.8</v>
      </c>
      <c r="AM56" s="15">
        <v>2.6</v>
      </c>
      <c r="AN56" s="15">
        <v>3.1</v>
      </c>
      <c r="AO56" s="15">
        <v>1.7</v>
      </c>
      <c r="AP56" s="15">
        <v>-1.3</v>
      </c>
      <c r="AQ56" s="15">
        <v>-1</v>
      </c>
      <c r="AR56" s="15">
        <v>1.1000000000000001</v>
      </c>
      <c r="AS56" s="15">
        <v>-0.1</v>
      </c>
      <c r="AT56" s="15">
        <v>-1.2</v>
      </c>
      <c r="AU56" s="15">
        <v>-0.1</v>
      </c>
      <c r="AV56" s="15">
        <v>1</v>
      </c>
      <c r="AW56" s="15">
        <v>1.7</v>
      </c>
      <c r="AX56" s="15">
        <v>2.5</v>
      </c>
      <c r="AY56" s="15">
        <v>2.9</v>
      </c>
      <c r="AZ56" s="15">
        <v>2.2999999999999998</v>
      </c>
      <c r="BA56" s="15">
        <v>-0.9</v>
      </c>
      <c r="BB56" s="15">
        <v>1.6</v>
      </c>
      <c r="BC56" s="15">
        <v>4</v>
      </c>
      <c r="BD56" s="15">
        <v>1.5</v>
      </c>
      <c r="BE56" s="15">
        <v>0.6</v>
      </c>
      <c r="BF56" s="15">
        <v>0.4</v>
      </c>
      <c r="BG56" s="15">
        <v>0.3</v>
      </c>
      <c r="BH56" s="15">
        <v>0.7</v>
      </c>
      <c r="BI56" s="15">
        <v>0.9</v>
      </c>
      <c r="BJ56" s="15">
        <v>0.4</v>
      </c>
    </row>
    <row r="57" spans="1:62" ht="15" customHeight="1" x14ac:dyDescent="0.25">
      <c r="A57" s="3" t="s">
        <v>132</v>
      </c>
      <c r="B57" s="15">
        <v>2</v>
      </c>
      <c r="C57" s="15">
        <v>0.9</v>
      </c>
      <c r="D57" s="15">
        <v>-1.2</v>
      </c>
      <c r="E57" s="15">
        <v>0.9</v>
      </c>
      <c r="F57" s="15">
        <v>0.5</v>
      </c>
      <c r="G57" s="15">
        <v>-0.2</v>
      </c>
      <c r="H57" s="15">
        <v>0.7</v>
      </c>
      <c r="I57" s="15">
        <v>1.1000000000000001</v>
      </c>
      <c r="J57" s="15">
        <v>1.4</v>
      </c>
      <c r="K57" s="15">
        <v>2.2000000000000002</v>
      </c>
      <c r="L57" s="15">
        <v>1.2</v>
      </c>
      <c r="M57" s="15">
        <v>-1.3</v>
      </c>
      <c r="N57" s="15">
        <v>-2.5</v>
      </c>
      <c r="O57" s="15">
        <v>-1.5</v>
      </c>
      <c r="P57" s="15">
        <v>1</v>
      </c>
      <c r="Q57" s="15">
        <v>2.1</v>
      </c>
      <c r="R57" s="15">
        <v>2.8</v>
      </c>
      <c r="S57" s="15">
        <v>2.2999999999999998</v>
      </c>
      <c r="T57" s="15">
        <v>2.5</v>
      </c>
      <c r="U57" s="15">
        <v>3.6</v>
      </c>
      <c r="V57" s="15">
        <v>4.2</v>
      </c>
      <c r="W57" s="15">
        <v>2.7</v>
      </c>
      <c r="X57" s="15">
        <v>1.8</v>
      </c>
      <c r="Y57" s="15">
        <v>0.1</v>
      </c>
      <c r="Z57" s="15">
        <v>0.7</v>
      </c>
      <c r="AA57" s="15">
        <v>3.5</v>
      </c>
      <c r="AB57" s="15"/>
      <c r="AC57" s="15">
        <v>3</v>
      </c>
      <c r="AD57" s="15">
        <v>3.8</v>
      </c>
      <c r="AE57" s="15">
        <v>3.9</v>
      </c>
      <c r="AF57" s="15">
        <v>3.9</v>
      </c>
      <c r="AG57" s="15">
        <v>2.8</v>
      </c>
      <c r="AH57" s="15">
        <v>2.5</v>
      </c>
      <c r="AI57" s="15">
        <v>0.4</v>
      </c>
      <c r="AJ57" s="15">
        <v>-1</v>
      </c>
      <c r="AK57" s="15">
        <v>-1.9</v>
      </c>
      <c r="AL57" s="15">
        <v>0.7</v>
      </c>
      <c r="AM57" s="15">
        <v>2.2999999999999998</v>
      </c>
      <c r="AN57" s="15">
        <v>3.2</v>
      </c>
      <c r="AO57" s="15">
        <v>1.9</v>
      </c>
      <c r="AP57" s="15">
        <v>-1.5</v>
      </c>
      <c r="AQ57" s="15">
        <v>-1.2</v>
      </c>
      <c r="AR57" s="15">
        <v>1</v>
      </c>
      <c r="AS57" s="15">
        <v>-0.5</v>
      </c>
      <c r="AT57" s="15">
        <v>-1.6</v>
      </c>
      <c r="AU57" s="15">
        <v>-0.5</v>
      </c>
      <c r="AV57" s="15">
        <v>1.1000000000000001</v>
      </c>
      <c r="AW57" s="15">
        <v>1.9</v>
      </c>
      <c r="AX57" s="15">
        <v>2.8</v>
      </c>
      <c r="AY57" s="15">
        <v>3.2</v>
      </c>
      <c r="AZ57" s="15">
        <v>2.4</v>
      </c>
      <c r="BA57" s="15">
        <v>-1.2</v>
      </c>
      <c r="BB57" s="15">
        <v>1.3</v>
      </c>
      <c r="BC57" s="15">
        <v>3.6</v>
      </c>
      <c r="BD57" s="15">
        <v>1.1000000000000001</v>
      </c>
      <c r="BE57" s="15">
        <v>0.3</v>
      </c>
      <c r="BF57" s="15">
        <v>1.2</v>
      </c>
      <c r="BG57" s="15">
        <v>1</v>
      </c>
      <c r="BH57" s="15">
        <v>0.7</v>
      </c>
      <c r="BI57" s="15">
        <v>0.9</v>
      </c>
      <c r="BJ57" s="15">
        <v>0.4</v>
      </c>
    </row>
    <row r="58" spans="1:62" ht="15" customHeight="1" x14ac:dyDescent="0.25">
      <c r="A58" s="3" t="s">
        <v>133</v>
      </c>
      <c r="B58" s="15">
        <v>-35.1</v>
      </c>
      <c r="C58" s="15">
        <v>1.2</v>
      </c>
      <c r="D58" s="15">
        <v>1.6</v>
      </c>
      <c r="E58" s="15">
        <v>2.5</v>
      </c>
      <c r="F58" s="15">
        <v>1.4</v>
      </c>
      <c r="G58" s="15">
        <v>-0.2</v>
      </c>
      <c r="H58" s="15">
        <v>1.1000000000000001</v>
      </c>
      <c r="I58" s="15">
        <v>-3.5</v>
      </c>
      <c r="J58" s="15">
        <v>-0.3</v>
      </c>
      <c r="K58" s="15">
        <v>2.1</v>
      </c>
      <c r="L58" s="15">
        <v>3.6</v>
      </c>
      <c r="M58" s="15">
        <v>1.4</v>
      </c>
      <c r="N58" s="15">
        <v>1.2</v>
      </c>
      <c r="O58" s="15">
        <v>0.3</v>
      </c>
      <c r="P58" s="15">
        <v>1.9</v>
      </c>
      <c r="Q58" s="15">
        <v>1.8</v>
      </c>
      <c r="R58" s="15">
        <v>4.2</v>
      </c>
      <c r="S58" s="15">
        <v>2.2999999999999998</v>
      </c>
      <c r="T58" s="15">
        <v>0.7</v>
      </c>
      <c r="U58" s="15">
        <v>0.9</v>
      </c>
      <c r="V58" s="15">
        <v>-0.1</v>
      </c>
      <c r="W58" s="15">
        <v>-0.2</v>
      </c>
      <c r="X58" s="15">
        <v>1.1000000000000001</v>
      </c>
      <c r="Y58" s="15">
        <v>2.5</v>
      </c>
      <c r="Z58" s="15">
        <v>1.8</v>
      </c>
      <c r="AA58" s="15">
        <v>0.3</v>
      </c>
      <c r="AB58" s="15"/>
      <c r="AC58" s="15">
        <v>0.9</v>
      </c>
      <c r="AD58" s="15">
        <v>1.7</v>
      </c>
      <c r="AE58" s="15">
        <v>-2.6</v>
      </c>
      <c r="AF58" s="15">
        <v>-1.2</v>
      </c>
      <c r="AG58" s="15">
        <v>-2.2999999999999998</v>
      </c>
      <c r="AH58" s="15">
        <v>-0.6</v>
      </c>
      <c r="AI58" s="15">
        <v>0.4</v>
      </c>
      <c r="AJ58" s="15">
        <v>-1</v>
      </c>
      <c r="AK58" s="15">
        <v>1</v>
      </c>
      <c r="AL58" s="15">
        <v>1.4</v>
      </c>
      <c r="AM58" s="15">
        <v>4.0999999999999996</v>
      </c>
      <c r="AN58" s="15">
        <v>3</v>
      </c>
      <c r="AO58" s="15">
        <v>0.6</v>
      </c>
      <c r="AP58" s="15">
        <v>-0.4</v>
      </c>
      <c r="AQ58" s="15">
        <v>0.1</v>
      </c>
      <c r="AR58" s="15">
        <v>1.5</v>
      </c>
      <c r="AS58" s="15">
        <v>1.5</v>
      </c>
      <c r="AT58" s="15">
        <v>0.4</v>
      </c>
      <c r="AU58" s="15">
        <v>1.9</v>
      </c>
      <c r="AV58" s="15">
        <v>0.6</v>
      </c>
      <c r="AW58" s="15">
        <v>1.1000000000000001</v>
      </c>
      <c r="AX58" s="15">
        <v>1.2</v>
      </c>
      <c r="AY58" s="15">
        <v>1.6</v>
      </c>
      <c r="AZ58" s="15">
        <v>2.1</v>
      </c>
      <c r="BA58" s="15">
        <v>0.3</v>
      </c>
      <c r="BB58" s="15">
        <v>2.7</v>
      </c>
      <c r="BC58" s="15">
        <v>5.6</v>
      </c>
      <c r="BD58" s="15">
        <v>3.1</v>
      </c>
      <c r="BE58" s="15">
        <v>1.7</v>
      </c>
      <c r="BF58" s="15">
        <v>-3</v>
      </c>
      <c r="BG58" s="15">
        <v>-2.8</v>
      </c>
      <c r="BH58" s="15">
        <v>0.4</v>
      </c>
      <c r="BI58" s="15">
        <v>0.9</v>
      </c>
      <c r="BJ58" s="15">
        <v>0.4</v>
      </c>
    </row>
    <row r="59" spans="1:62" ht="15" customHeight="1" x14ac:dyDescent="0.25">
      <c r="A59" s="3" t="s">
        <v>134</v>
      </c>
      <c r="B59" s="15">
        <v>5.4</v>
      </c>
      <c r="C59" s="15">
        <v>8.4</v>
      </c>
      <c r="D59" s="15">
        <v>6.6</v>
      </c>
      <c r="E59" s="15">
        <v>8.6</v>
      </c>
      <c r="F59" s="15">
        <v>5</v>
      </c>
      <c r="G59" s="15">
        <v>3.6</v>
      </c>
      <c r="H59" s="15">
        <v>3.8</v>
      </c>
      <c r="I59" s="15">
        <v>2.2000000000000002</v>
      </c>
      <c r="J59" s="15">
        <v>2.5</v>
      </c>
      <c r="K59" s="15">
        <v>2.9</v>
      </c>
      <c r="L59" s="15">
        <v>3.8</v>
      </c>
      <c r="M59" s="15">
        <v>3.7</v>
      </c>
      <c r="N59" s="15">
        <v>3.1</v>
      </c>
      <c r="O59" s="15">
        <v>1.6</v>
      </c>
      <c r="P59" s="15">
        <v>1.5</v>
      </c>
      <c r="Q59" s="15">
        <v>1.4</v>
      </c>
      <c r="R59" s="15">
        <v>4.7</v>
      </c>
      <c r="S59" s="15">
        <v>1</v>
      </c>
      <c r="T59" s="15">
        <v>1.3</v>
      </c>
      <c r="U59" s="15">
        <v>1.4</v>
      </c>
      <c r="V59" s="15">
        <v>2.6</v>
      </c>
      <c r="W59" s="15">
        <v>1.6</v>
      </c>
      <c r="X59" s="15">
        <v>2.7</v>
      </c>
      <c r="Y59" s="15">
        <v>1.6</v>
      </c>
      <c r="Z59" s="15">
        <v>1.3</v>
      </c>
      <c r="AA59" s="15">
        <v>-0.3</v>
      </c>
      <c r="AB59" s="15"/>
      <c r="AC59" s="15">
        <v>3</v>
      </c>
      <c r="AD59" s="15">
        <v>3.6</v>
      </c>
      <c r="AE59" s="15">
        <v>3.5</v>
      </c>
      <c r="AF59" s="15">
        <v>2.7</v>
      </c>
      <c r="AG59" s="15">
        <v>1.2</v>
      </c>
      <c r="AH59" s="15">
        <v>4.3</v>
      </c>
      <c r="AI59" s="15">
        <v>5.3</v>
      </c>
      <c r="AJ59" s="15">
        <v>4.3</v>
      </c>
      <c r="AK59" s="15">
        <v>0</v>
      </c>
      <c r="AL59" s="15">
        <v>3.3</v>
      </c>
      <c r="AM59" s="15">
        <v>2.9</v>
      </c>
      <c r="AN59" s="15">
        <v>2.9</v>
      </c>
      <c r="AO59" s="15">
        <v>3.5</v>
      </c>
      <c r="AP59" s="15">
        <v>2.8</v>
      </c>
      <c r="AQ59" s="15">
        <v>3.9</v>
      </c>
      <c r="AR59" s="15">
        <v>1.9</v>
      </c>
      <c r="AS59" s="15">
        <v>1.1000000000000001</v>
      </c>
      <c r="AT59" s="15">
        <v>-0.6</v>
      </c>
      <c r="AU59" s="15">
        <v>-2.2000000000000002</v>
      </c>
      <c r="AV59" s="15">
        <v>-1.3</v>
      </c>
      <c r="AW59" s="15">
        <v>-0.2</v>
      </c>
      <c r="AX59" s="15">
        <v>2</v>
      </c>
      <c r="AY59" s="15">
        <v>2.6</v>
      </c>
      <c r="AZ59" s="15">
        <v>3.8</v>
      </c>
      <c r="BA59" s="15">
        <v>2.8</v>
      </c>
      <c r="BB59" s="15">
        <v>2.2999999999999998</v>
      </c>
      <c r="BC59" s="15">
        <v>2.2000000000000002</v>
      </c>
      <c r="BD59" s="15">
        <v>1.6</v>
      </c>
      <c r="BE59" s="15">
        <v>2.7</v>
      </c>
      <c r="BF59" s="15">
        <v>1.9</v>
      </c>
      <c r="BG59" s="15">
        <v>1.3</v>
      </c>
      <c r="BH59" s="15">
        <v>3.4</v>
      </c>
      <c r="BI59" s="15">
        <v>2.1</v>
      </c>
      <c r="BJ59" s="15">
        <v>1.6</v>
      </c>
    </row>
    <row r="60" spans="1:62" ht="15" customHeight="1" x14ac:dyDescent="0.25">
      <c r="A60" s="3"/>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row>
    <row r="61" spans="1:62" ht="15" customHeight="1" x14ac:dyDescent="0.25">
      <c r="A61" s="3" t="s">
        <v>140</v>
      </c>
      <c r="B61" s="15">
        <v>-0.2</v>
      </c>
      <c r="C61" s="15">
        <v>-0.3</v>
      </c>
      <c r="D61" s="15">
        <v>-1</v>
      </c>
      <c r="E61" s="15">
        <v>0</v>
      </c>
      <c r="F61" s="15">
        <v>-2.1</v>
      </c>
      <c r="G61" s="15">
        <v>-2.9</v>
      </c>
      <c r="H61" s="15">
        <v>1.2</v>
      </c>
      <c r="I61" s="15">
        <v>-1</v>
      </c>
      <c r="J61" s="15">
        <v>-0.8</v>
      </c>
      <c r="K61" s="15">
        <v>0.9</v>
      </c>
      <c r="L61" s="15">
        <v>1.6</v>
      </c>
      <c r="M61" s="15">
        <v>-0.2</v>
      </c>
      <c r="N61" s="15">
        <v>-2</v>
      </c>
      <c r="O61" s="15">
        <v>-2.2000000000000002</v>
      </c>
      <c r="P61" s="15">
        <v>0.4</v>
      </c>
      <c r="Q61" s="15">
        <v>0.5</v>
      </c>
      <c r="R61" s="15">
        <v>1.7</v>
      </c>
      <c r="S61" s="15">
        <v>1</v>
      </c>
      <c r="T61" s="15">
        <v>1.6</v>
      </c>
      <c r="U61" s="15">
        <v>2.1</v>
      </c>
      <c r="V61" s="15">
        <v>2.6</v>
      </c>
      <c r="W61" s="15">
        <v>1.3</v>
      </c>
      <c r="X61" s="15">
        <v>2.5</v>
      </c>
      <c r="Y61" s="15">
        <v>-0.2</v>
      </c>
      <c r="Z61" s="15">
        <v>1</v>
      </c>
      <c r="AA61" s="15">
        <v>2.4</v>
      </c>
      <c r="AB61" s="15"/>
      <c r="AC61" s="15">
        <v>3.1</v>
      </c>
      <c r="AD61" s="15">
        <v>2.1</v>
      </c>
      <c r="AE61" s="15">
        <v>2.1</v>
      </c>
      <c r="AF61" s="15">
        <v>2.8</v>
      </c>
      <c r="AG61" s="15">
        <v>0.9</v>
      </c>
      <c r="AH61" s="15">
        <v>1.3</v>
      </c>
      <c r="AI61" s="15">
        <v>-0.5</v>
      </c>
      <c r="AJ61" s="15">
        <v>-1.2</v>
      </c>
      <c r="AK61" s="15">
        <v>0.3</v>
      </c>
      <c r="AL61" s="15">
        <v>-0.3</v>
      </c>
      <c r="AM61" s="15">
        <v>1.9</v>
      </c>
      <c r="AN61" s="15">
        <v>2.9</v>
      </c>
      <c r="AO61" s="15">
        <v>1.6</v>
      </c>
      <c r="AP61" s="15">
        <v>-1.5</v>
      </c>
      <c r="AQ61" s="15">
        <v>-0.7</v>
      </c>
      <c r="AR61" s="15">
        <v>0.9</v>
      </c>
      <c r="AS61" s="15">
        <v>-0.9</v>
      </c>
      <c r="AT61" s="15">
        <v>-0.9</v>
      </c>
      <c r="AU61" s="15">
        <v>0.7</v>
      </c>
      <c r="AV61" s="15">
        <v>0.8</v>
      </c>
      <c r="AW61" s="15">
        <v>2.4</v>
      </c>
      <c r="AX61" s="15">
        <v>2.2999999999999998</v>
      </c>
      <c r="AY61" s="15">
        <v>2.7</v>
      </c>
      <c r="AZ61" s="15">
        <v>2.7</v>
      </c>
      <c r="BA61" s="15">
        <v>-4.2</v>
      </c>
      <c r="BB61" s="15">
        <v>4.7</v>
      </c>
      <c r="BC61" s="15">
        <v>3.9</v>
      </c>
      <c r="BD61" s="15">
        <v>1.4</v>
      </c>
      <c r="BE61" s="15">
        <v>0.6</v>
      </c>
      <c r="BF61" s="15">
        <v>0.3</v>
      </c>
      <c r="BG61" s="15">
        <v>0.3</v>
      </c>
      <c r="BH61" s="15">
        <v>0.3</v>
      </c>
      <c r="BI61" s="15">
        <v>0.6</v>
      </c>
      <c r="BJ61" s="15">
        <v>0.2</v>
      </c>
    </row>
    <row r="62" spans="1:62" ht="15" customHeight="1" x14ac:dyDescent="0.25">
      <c r="A62" s="3" t="s">
        <v>128</v>
      </c>
      <c r="B62" s="15">
        <v>-0.1</v>
      </c>
      <c r="C62" s="15">
        <v>-0.5</v>
      </c>
      <c r="D62" s="15">
        <v>-1.4</v>
      </c>
      <c r="E62" s="15">
        <v>-0.6</v>
      </c>
      <c r="F62" s="15">
        <v>-2.7</v>
      </c>
      <c r="G62" s="15">
        <v>-3.5</v>
      </c>
      <c r="H62" s="15">
        <v>2.1</v>
      </c>
      <c r="I62" s="15">
        <v>0</v>
      </c>
      <c r="J62" s="15">
        <v>-0.9</v>
      </c>
      <c r="K62" s="15">
        <v>0.8</v>
      </c>
      <c r="L62" s="15">
        <v>1.5</v>
      </c>
      <c r="M62" s="15">
        <v>-0.1</v>
      </c>
      <c r="N62" s="15">
        <v>-2.4</v>
      </c>
      <c r="O62" s="15">
        <v>-2.6</v>
      </c>
      <c r="P62" s="15">
        <v>0.1</v>
      </c>
      <c r="Q62" s="15">
        <v>0.3</v>
      </c>
      <c r="R62" s="15">
        <v>1.9</v>
      </c>
      <c r="S62" s="15">
        <v>1.4</v>
      </c>
      <c r="T62" s="15">
        <v>2.2999999999999998</v>
      </c>
      <c r="U62" s="15">
        <v>2.5</v>
      </c>
      <c r="V62" s="15">
        <v>3.2</v>
      </c>
      <c r="W62" s="15">
        <v>1</v>
      </c>
      <c r="X62" s="15">
        <v>2.2999999999999998</v>
      </c>
      <c r="Y62" s="15">
        <v>-1.2</v>
      </c>
      <c r="Z62" s="15">
        <v>0.3</v>
      </c>
      <c r="AA62" s="15">
        <v>2.1</v>
      </c>
      <c r="AB62" s="15"/>
      <c r="AC62" s="15">
        <v>3</v>
      </c>
      <c r="AD62" s="15">
        <v>2.5</v>
      </c>
      <c r="AE62" s="15">
        <v>3.2</v>
      </c>
      <c r="AF62" s="15">
        <v>3.4</v>
      </c>
      <c r="AG62" s="15">
        <v>1.4</v>
      </c>
      <c r="AH62" s="15">
        <v>2.1</v>
      </c>
      <c r="AI62" s="15">
        <v>-0.2</v>
      </c>
      <c r="AJ62" s="15">
        <v>-0.9</v>
      </c>
      <c r="AK62" s="15">
        <v>-0.3</v>
      </c>
      <c r="AL62" s="15">
        <v>-0.9</v>
      </c>
      <c r="AM62" s="15">
        <v>1.3</v>
      </c>
      <c r="AN62" s="15">
        <v>2.6</v>
      </c>
      <c r="AO62" s="15">
        <v>2</v>
      </c>
      <c r="AP62" s="15">
        <v>-1.6</v>
      </c>
      <c r="AQ62" s="15">
        <v>-1.1000000000000001</v>
      </c>
      <c r="AR62" s="15">
        <v>0.7</v>
      </c>
      <c r="AS62" s="15">
        <v>-1.3</v>
      </c>
      <c r="AT62" s="15">
        <v>-1.2</v>
      </c>
      <c r="AU62" s="15">
        <v>0.1</v>
      </c>
      <c r="AV62" s="15">
        <v>0.4</v>
      </c>
      <c r="AW62" s="15">
        <v>2.2999999999999998</v>
      </c>
      <c r="AX62" s="15">
        <v>2.4</v>
      </c>
      <c r="AY62" s="15">
        <v>2.9</v>
      </c>
      <c r="AZ62" s="15">
        <v>2.6</v>
      </c>
      <c r="BA62" s="15">
        <v>-3.6</v>
      </c>
      <c r="BB62" s="15">
        <v>4.2</v>
      </c>
      <c r="BC62" s="15">
        <v>3.4</v>
      </c>
      <c r="BD62" s="15">
        <v>1</v>
      </c>
      <c r="BE62" s="15">
        <v>0.7</v>
      </c>
      <c r="BF62" s="15">
        <v>1.1000000000000001</v>
      </c>
      <c r="BG62" s="15">
        <v>1.1000000000000001</v>
      </c>
      <c r="BH62" s="15">
        <v>0.3</v>
      </c>
      <c r="BI62" s="15">
        <v>0.6</v>
      </c>
      <c r="BJ62" s="15">
        <v>0.2</v>
      </c>
    </row>
    <row r="63" spans="1:62" ht="15" customHeight="1" x14ac:dyDescent="0.25">
      <c r="A63" s="3" t="s">
        <v>129</v>
      </c>
      <c r="B63" s="15">
        <v>-0.4</v>
      </c>
      <c r="C63" s="15">
        <v>0.3</v>
      </c>
      <c r="D63" s="15">
        <v>0.8</v>
      </c>
      <c r="E63" s="15">
        <v>2.2000000000000002</v>
      </c>
      <c r="F63" s="15">
        <v>0.6</v>
      </c>
      <c r="G63" s="15">
        <v>-0.9</v>
      </c>
      <c r="H63" s="15">
        <v>-2.2000000000000002</v>
      </c>
      <c r="I63" s="15">
        <v>-4.5999999999999996</v>
      </c>
      <c r="J63" s="15">
        <v>-0.4</v>
      </c>
      <c r="K63" s="15">
        <v>1.4</v>
      </c>
      <c r="L63" s="15">
        <v>1.8</v>
      </c>
      <c r="M63" s="15">
        <v>-0.4</v>
      </c>
      <c r="N63" s="15">
        <v>-0.1</v>
      </c>
      <c r="O63" s="15">
        <v>-0.7</v>
      </c>
      <c r="P63" s="15">
        <v>1.3</v>
      </c>
      <c r="Q63" s="15">
        <v>1.2</v>
      </c>
      <c r="R63" s="15">
        <v>0.9</v>
      </c>
      <c r="S63" s="15">
        <v>-0.6</v>
      </c>
      <c r="T63" s="15">
        <v>-0.9</v>
      </c>
      <c r="U63" s="15">
        <v>0.7</v>
      </c>
      <c r="V63" s="15">
        <v>0.4</v>
      </c>
      <c r="W63" s="15">
        <v>2.5</v>
      </c>
      <c r="X63" s="15">
        <v>3</v>
      </c>
      <c r="Y63" s="15">
        <v>4.0999999999999996</v>
      </c>
      <c r="Z63" s="15">
        <v>3.7</v>
      </c>
      <c r="AA63" s="15">
        <v>3.5</v>
      </c>
      <c r="AB63" s="15"/>
      <c r="AC63" s="15">
        <v>3.8</v>
      </c>
      <c r="AD63" s="15">
        <v>0.5</v>
      </c>
      <c r="AE63" s="15">
        <v>-1.8</v>
      </c>
      <c r="AF63" s="15">
        <v>0.4</v>
      </c>
      <c r="AG63" s="15">
        <v>-1.2</v>
      </c>
      <c r="AH63" s="15">
        <v>-2.2000000000000002</v>
      </c>
      <c r="AI63" s="15">
        <v>-2</v>
      </c>
      <c r="AJ63" s="15">
        <v>-2.2000000000000002</v>
      </c>
      <c r="AK63" s="15">
        <v>2.9</v>
      </c>
      <c r="AL63" s="15">
        <v>2.4</v>
      </c>
      <c r="AM63" s="15">
        <v>4.5</v>
      </c>
      <c r="AN63" s="15">
        <v>4.0999999999999996</v>
      </c>
      <c r="AO63" s="15">
        <v>0</v>
      </c>
      <c r="AP63" s="15">
        <v>-0.8</v>
      </c>
      <c r="AQ63" s="15">
        <v>0.8</v>
      </c>
      <c r="AR63" s="15">
        <v>1.3</v>
      </c>
      <c r="AS63" s="15">
        <v>0.9</v>
      </c>
      <c r="AT63" s="15">
        <v>0.5</v>
      </c>
      <c r="AU63" s="15">
        <v>2.8</v>
      </c>
      <c r="AV63" s="15">
        <v>2.4</v>
      </c>
      <c r="AW63" s="15">
        <v>2.9</v>
      </c>
      <c r="AX63" s="15">
        <v>2</v>
      </c>
      <c r="AY63" s="15">
        <v>2</v>
      </c>
      <c r="AZ63" s="15">
        <v>3</v>
      </c>
      <c r="BA63" s="15">
        <v>-6.5</v>
      </c>
      <c r="BB63" s="15">
        <v>6.4</v>
      </c>
      <c r="BC63" s="15">
        <v>5.8</v>
      </c>
      <c r="BD63" s="15">
        <v>2.5</v>
      </c>
      <c r="BE63" s="15">
        <v>0.4</v>
      </c>
      <c r="BF63" s="15">
        <v>-2.7</v>
      </c>
      <c r="BG63" s="15">
        <v>-2.6</v>
      </c>
      <c r="BH63" s="15">
        <v>0.3</v>
      </c>
      <c r="BI63" s="15">
        <v>0.6</v>
      </c>
      <c r="BJ63" s="15">
        <v>0.2</v>
      </c>
    </row>
    <row r="64" spans="1:62" ht="15" customHeight="1" x14ac:dyDescent="0.25">
      <c r="A64" s="3" t="s">
        <v>130</v>
      </c>
      <c r="B64" s="15">
        <v>-0.4</v>
      </c>
      <c r="C64" s="15">
        <v>1.1000000000000001</v>
      </c>
      <c r="D64" s="15">
        <v>2.1</v>
      </c>
      <c r="E64" s="15">
        <v>0.3</v>
      </c>
      <c r="F64" s="15">
        <v>-1.3</v>
      </c>
      <c r="G64" s="15">
        <v>-1.3</v>
      </c>
      <c r="H64" s="15">
        <v>5</v>
      </c>
      <c r="I64" s="15">
        <v>1.7</v>
      </c>
      <c r="J64" s="15">
        <v>0.1</v>
      </c>
      <c r="K64" s="15">
        <v>2.7</v>
      </c>
      <c r="L64" s="15">
        <v>1.1000000000000001</v>
      </c>
      <c r="M64" s="15">
        <v>3</v>
      </c>
      <c r="N64" s="15">
        <v>0.8</v>
      </c>
      <c r="O64" s="15">
        <v>-1.3</v>
      </c>
      <c r="P64" s="15">
        <v>-1.1000000000000001</v>
      </c>
      <c r="Q64" s="15">
        <v>0.2</v>
      </c>
      <c r="R64" s="15">
        <v>-0.4</v>
      </c>
      <c r="S64" s="15">
        <v>0.9</v>
      </c>
      <c r="T64" s="15">
        <v>-0.2</v>
      </c>
      <c r="U64" s="15">
        <v>0</v>
      </c>
      <c r="V64" s="15">
        <v>0</v>
      </c>
      <c r="W64" s="15">
        <v>-1.3</v>
      </c>
      <c r="X64" s="15">
        <v>0.8</v>
      </c>
      <c r="Y64" s="15">
        <v>-2.1</v>
      </c>
      <c r="Z64" s="15">
        <v>-0.8</v>
      </c>
      <c r="AA64" s="15">
        <v>-2.1</v>
      </c>
      <c r="AB64" s="15"/>
      <c r="AC64" s="15">
        <v>-0.3</v>
      </c>
      <c r="AD64" s="15">
        <v>0.3</v>
      </c>
      <c r="AE64" s="15">
        <v>0.4</v>
      </c>
      <c r="AF64" s="15">
        <v>1</v>
      </c>
      <c r="AG64" s="15">
        <v>0.5</v>
      </c>
      <c r="AH64" s="15">
        <v>2.6</v>
      </c>
      <c r="AI64" s="15">
        <v>2.9</v>
      </c>
      <c r="AJ64" s="15">
        <v>3</v>
      </c>
      <c r="AK64" s="15">
        <v>-1</v>
      </c>
      <c r="AL64" s="15">
        <v>-1.4</v>
      </c>
      <c r="AM64" s="15">
        <v>-1.4</v>
      </c>
      <c r="AN64" s="15">
        <v>1.1000000000000001</v>
      </c>
      <c r="AO64" s="15">
        <v>2.2000000000000002</v>
      </c>
      <c r="AP64" s="15">
        <v>2.2000000000000002</v>
      </c>
      <c r="AQ64" s="15">
        <v>0.7</v>
      </c>
      <c r="AR64" s="15">
        <v>-2</v>
      </c>
      <c r="AS64" s="15">
        <v>-1.5</v>
      </c>
      <c r="AT64" s="15">
        <v>-0.7</v>
      </c>
      <c r="AU64" s="15">
        <v>0.3</v>
      </c>
      <c r="AV64" s="15">
        <v>-1</v>
      </c>
      <c r="AW64" s="15">
        <v>0.4</v>
      </c>
      <c r="AX64" s="15">
        <v>0.4</v>
      </c>
      <c r="AY64" s="15">
        <v>1.5</v>
      </c>
      <c r="AZ64" s="15">
        <v>2.5</v>
      </c>
      <c r="BA64" s="15">
        <v>0.5</v>
      </c>
      <c r="BB64" s="15">
        <v>4.5</v>
      </c>
      <c r="BC64" s="15">
        <v>2.2999999999999998</v>
      </c>
      <c r="BD64" s="15">
        <v>2.2999999999999998</v>
      </c>
      <c r="BE64" s="15">
        <v>3.4</v>
      </c>
      <c r="BF64" s="15">
        <v>-0.4</v>
      </c>
      <c r="BG64" s="15">
        <v>1</v>
      </c>
      <c r="BH64" s="15">
        <v>-1.9</v>
      </c>
      <c r="BI64" s="15">
        <v>-0.8</v>
      </c>
      <c r="BJ64" s="15">
        <v>0.8</v>
      </c>
    </row>
    <row r="65" spans="1:62" ht="15" customHeight="1" x14ac:dyDescent="0.25">
      <c r="A65" s="3" t="s">
        <v>131</v>
      </c>
      <c r="B65" s="15">
        <v>-0.1</v>
      </c>
      <c r="C65" s="15">
        <v>-0.5</v>
      </c>
      <c r="D65" s="15">
        <v>-1.4</v>
      </c>
      <c r="E65" s="15">
        <v>-0.1</v>
      </c>
      <c r="F65" s="15">
        <v>-2.2000000000000002</v>
      </c>
      <c r="G65" s="15">
        <v>-3.2</v>
      </c>
      <c r="H65" s="15">
        <v>0.6</v>
      </c>
      <c r="I65" s="15">
        <v>-1.4</v>
      </c>
      <c r="J65" s="15">
        <v>-0.9</v>
      </c>
      <c r="K65" s="15">
        <v>0.6</v>
      </c>
      <c r="L65" s="15">
        <v>1.6</v>
      </c>
      <c r="M65" s="15">
        <v>-0.7</v>
      </c>
      <c r="N65" s="15">
        <v>-2.4</v>
      </c>
      <c r="O65" s="15">
        <v>-2.2999999999999998</v>
      </c>
      <c r="P65" s="15">
        <v>0.6</v>
      </c>
      <c r="Q65" s="15">
        <v>0.5</v>
      </c>
      <c r="R65" s="15">
        <v>2.1</v>
      </c>
      <c r="S65" s="15">
        <v>1</v>
      </c>
      <c r="T65" s="15">
        <v>2</v>
      </c>
      <c r="U65" s="15">
        <v>2.5</v>
      </c>
      <c r="V65" s="15">
        <v>3.1</v>
      </c>
      <c r="W65" s="15">
        <v>1.7</v>
      </c>
      <c r="X65" s="15">
        <v>2.7</v>
      </c>
      <c r="Y65" s="15">
        <v>0.1</v>
      </c>
      <c r="Z65" s="15">
        <v>1.3</v>
      </c>
      <c r="AA65" s="15">
        <v>3</v>
      </c>
      <c r="AB65" s="15"/>
      <c r="AC65" s="15">
        <v>3.7</v>
      </c>
      <c r="AD65" s="15">
        <v>2.4</v>
      </c>
      <c r="AE65" s="15">
        <v>2.4</v>
      </c>
      <c r="AF65" s="15">
        <v>3</v>
      </c>
      <c r="AG65" s="15">
        <v>1</v>
      </c>
      <c r="AH65" s="15">
        <v>1.1000000000000001</v>
      </c>
      <c r="AI65" s="15">
        <v>-1</v>
      </c>
      <c r="AJ65" s="15">
        <v>-1.8</v>
      </c>
      <c r="AK65" s="15">
        <v>0.5</v>
      </c>
      <c r="AL65" s="15">
        <v>-0.2</v>
      </c>
      <c r="AM65" s="15">
        <v>2.4</v>
      </c>
      <c r="AN65" s="15">
        <v>3.1</v>
      </c>
      <c r="AO65" s="15">
        <v>1.5</v>
      </c>
      <c r="AP65" s="15">
        <v>-2</v>
      </c>
      <c r="AQ65" s="15">
        <v>-0.9</v>
      </c>
      <c r="AR65" s="15">
        <v>1.3</v>
      </c>
      <c r="AS65" s="15">
        <v>-0.8</v>
      </c>
      <c r="AT65" s="15">
        <v>-0.9</v>
      </c>
      <c r="AU65" s="15">
        <v>0.7</v>
      </c>
      <c r="AV65" s="15">
        <v>1.1000000000000001</v>
      </c>
      <c r="AW65" s="15">
        <v>2.7</v>
      </c>
      <c r="AX65" s="15">
        <v>2.6</v>
      </c>
      <c r="AY65" s="15">
        <v>2.8</v>
      </c>
      <c r="AZ65" s="15">
        <v>2.7</v>
      </c>
      <c r="BA65" s="15">
        <v>-4.9000000000000004</v>
      </c>
      <c r="BB65" s="15">
        <v>4.7</v>
      </c>
      <c r="BC65" s="15">
        <v>4.2</v>
      </c>
      <c r="BD65" s="15">
        <v>1.2</v>
      </c>
      <c r="BE65" s="15">
        <v>0.2</v>
      </c>
      <c r="BF65" s="15">
        <v>0.4</v>
      </c>
      <c r="BG65" s="15">
        <v>0.2</v>
      </c>
      <c r="BH65" s="15">
        <v>0.6</v>
      </c>
      <c r="BI65" s="15">
        <v>0.8</v>
      </c>
      <c r="BJ65" s="15">
        <v>0.1</v>
      </c>
    </row>
    <row r="66" spans="1:62" ht="15" customHeight="1" x14ac:dyDescent="0.25">
      <c r="A66" s="3" t="s">
        <v>132</v>
      </c>
      <c r="B66" s="15">
        <v>0</v>
      </c>
      <c r="C66" s="15">
        <v>-0.7</v>
      </c>
      <c r="D66" s="15">
        <v>-2</v>
      </c>
      <c r="E66" s="15">
        <v>-0.7</v>
      </c>
      <c r="F66" s="15">
        <v>-3</v>
      </c>
      <c r="G66" s="15">
        <v>-3.9</v>
      </c>
      <c r="H66" s="15">
        <v>1.5</v>
      </c>
      <c r="I66" s="15">
        <v>-0.4</v>
      </c>
      <c r="J66" s="15">
        <v>-1.1000000000000001</v>
      </c>
      <c r="K66" s="15">
        <v>0.4</v>
      </c>
      <c r="L66" s="15">
        <v>1.6</v>
      </c>
      <c r="M66" s="15">
        <v>-0.8</v>
      </c>
      <c r="N66" s="15">
        <v>-3.1</v>
      </c>
      <c r="O66" s="15">
        <v>-2.8</v>
      </c>
      <c r="P66" s="15">
        <v>0.4</v>
      </c>
      <c r="Q66" s="15">
        <v>0.3</v>
      </c>
      <c r="R66" s="15">
        <v>2.4</v>
      </c>
      <c r="S66" s="15">
        <v>1.5</v>
      </c>
      <c r="T66" s="15">
        <v>2.8</v>
      </c>
      <c r="U66" s="15">
        <v>3</v>
      </c>
      <c r="V66" s="15">
        <v>3.8</v>
      </c>
      <c r="W66" s="15">
        <v>1.5</v>
      </c>
      <c r="X66" s="15">
        <v>2.6</v>
      </c>
      <c r="Y66" s="15">
        <v>-1.1000000000000001</v>
      </c>
      <c r="Z66" s="15">
        <v>0.6</v>
      </c>
      <c r="AA66" s="15">
        <v>2.9</v>
      </c>
      <c r="AB66" s="15"/>
      <c r="AC66" s="15">
        <v>3.6</v>
      </c>
      <c r="AD66" s="15">
        <v>3</v>
      </c>
      <c r="AE66" s="15">
        <v>3.7</v>
      </c>
      <c r="AF66" s="15">
        <v>3.8</v>
      </c>
      <c r="AG66" s="15">
        <v>1.6</v>
      </c>
      <c r="AH66" s="15">
        <v>2</v>
      </c>
      <c r="AI66" s="15">
        <v>-0.7</v>
      </c>
      <c r="AJ66" s="15">
        <v>-1.6</v>
      </c>
      <c r="AK66" s="15">
        <v>0</v>
      </c>
      <c r="AL66" s="15">
        <v>-0.7</v>
      </c>
      <c r="AM66" s="15">
        <v>1.7</v>
      </c>
      <c r="AN66" s="15">
        <v>2.9</v>
      </c>
      <c r="AO66" s="15">
        <v>2</v>
      </c>
      <c r="AP66" s="15">
        <v>-2.2000000000000002</v>
      </c>
      <c r="AQ66" s="15">
        <v>-1.4</v>
      </c>
      <c r="AR66" s="15">
        <v>1.3</v>
      </c>
      <c r="AS66" s="15">
        <v>-1.2</v>
      </c>
      <c r="AT66" s="15">
        <v>-1.2</v>
      </c>
      <c r="AU66" s="15">
        <v>0.2</v>
      </c>
      <c r="AV66" s="15">
        <v>0.7</v>
      </c>
      <c r="AW66" s="15">
        <v>2.7</v>
      </c>
      <c r="AX66" s="15">
        <v>2.9</v>
      </c>
      <c r="AY66" s="15">
        <v>3.1</v>
      </c>
      <c r="AZ66" s="15">
        <v>2.6</v>
      </c>
      <c r="BA66" s="15">
        <v>-4.4000000000000004</v>
      </c>
      <c r="BB66" s="15">
        <v>4.2</v>
      </c>
      <c r="BC66" s="15">
        <v>3.7</v>
      </c>
      <c r="BD66" s="15">
        <v>0.8</v>
      </c>
      <c r="BE66" s="15">
        <v>0.3</v>
      </c>
      <c r="BF66" s="15">
        <v>1.4</v>
      </c>
      <c r="BG66" s="15">
        <v>1.2</v>
      </c>
      <c r="BH66" s="15">
        <v>0.7</v>
      </c>
      <c r="BI66" s="15">
        <v>0.8</v>
      </c>
      <c r="BJ66" s="15">
        <v>0.1</v>
      </c>
    </row>
    <row r="67" spans="1:62" ht="15" customHeight="1" x14ac:dyDescent="0.25">
      <c r="A67" s="3" t="s">
        <v>133</v>
      </c>
      <c r="B67" s="15">
        <v>-0.4</v>
      </c>
      <c r="C67" s="15">
        <v>0.2</v>
      </c>
      <c r="D67" s="15">
        <v>0.7</v>
      </c>
      <c r="E67" s="15">
        <v>2.2000000000000002</v>
      </c>
      <c r="F67" s="15">
        <v>0.6</v>
      </c>
      <c r="G67" s="15">
        <v>-1</v>
      </c>
      <c r="H67" s="15">
        <v>-2.2999999999999998</v>
      </c>
      <c r="I67" s="15">
        <v>-4.5999999999999996</v>
      </c>
      <c r="J67" s="15">
        <v>-0.3</v>
      </c>
      <c r="K67" s="15">
        <v>1.3</v>
      </c>
      <c r="L67" s="15">
        <v>1.7</v>
      </c>
      <c r="M67" s="15">
        <v>-0.4</v>
      </c>
      <c r="N67" s="15">
        <v>-0.1</v>
      </c>
      <c r="O67" s="15">
        <v>-0.7</v>
      </c>
      <c r="P67" s="15">
        <v>1.5</v>
      </c>
      <c r="Q67" s="15">
        <v>1.3</v>
      </c>
      <c r="R67" s="15">
        <v>0.9</v>
      </c>
      <c r="S67" s="15">
        <v>-0.7</v>
      </c>
      <c r="T67" s="15">
        <v>-0.8</v>
      </c>
      <c r="U67" s="15">
        <v>0.7</v>
      </c>
      <c r="V67" s="15">
        <v>0.5</v>
      </c>
      <c r="W67" s="15">
        <v>2.5</v>
      </c>
      <c r="X67" s="15">
        <v>3</v>
      </c>
      <c r="Y67" s="15">
        <v>4.2</v>
      </c>
      <c r="Z67" s="15">
        <v>3.7</v>
      </c>
      <c r="AA67" s="15">
        <v>3.3</v>
      </c>
      <c r="AB67" s="15"/>
      <c r="AC67" s="15">
        <v>3.8</v>
      </c>
      <c r="AD67" s="15">
        <v>0.4</v>
      </c>
      <c r="AE67" s="15">
        <v>-1.9</v>
      </c>
      <c r="AF67" s="15">
        <v>0.5</v>
      </c>
      <c r="AG67" s="15">
        <v>-1.2</v>
      </c>
      <c r="AH67" s="15">
        <v>-2.2999999999999998</v>
      </c>
      <c r="AI67" s="15">
        <v>-2</v>
      </c>
      <c r="AJ67" s="15">
        <v>-2.5</v>
      </c>
      <c r="AK67" s="15">
        <v>2.6</v>
      </c>
      <c r="AL67" s="15">
        <v>2</v>
      </c>
      <c r="AM67" s="15">
        <v>5</v>
      </c>
      <c r="AN67" s="15">
        <v>3.9</v>
      </c>
      <c r="AO67" s="15">
        <v>-0.2</v>
      </c>
      <c r="AP67" s="15">
        <v>-1.1000000000000001</v>
      </c>
      <c r="AQ67" s="15">
        <v>0.8</v>
      </c>
      <c r="AR67" s="15">
        <v>1.2</v>
      </c>
      <c r="AS67" s="15">
        <v>0.7</v>
      </c>
      <c r="AT67" s="15">
        <v>0.2</v>
      </c>
      <c r="AU67" s="15">
        <v>2.7</v>
      </c>
      <c r="AV67" s="15">
        <v>2.2999999999999998</v>
      </c>
      <c r="AW67" s="15">
        <v>2.6</v>
      </c>
      <c r="AX67" s="15">
        <v>1.7</v>
      </c>
      <c r="AY67" s="15">
        <v>2</v>
      </c>
      <c r="AZ67" s="15">
        <v>2.9</v>
      </c>
      <c r="BA67" s="15">
        <v>-6.4</v>
      </c>
      <c r="BB67" s="15">
        <v>6.2</v>
      </c>
      <c r="BC67" s="15">
        <v>5.6</v>
      </c>
      <c r="BD67" s="15">
        <v>2.5</v>
      </c>
      <c r="BE67" s="15">
        <v>0.2</v>
      </c>
      <c r="BF67" s="15">
        <v>-2.8</v>
      </c>
      <c r="BG67" s="15">
        <v>-2.8</v>
      </c>
      <c r="BH67" s="15">
        <v>0.4</v>
      </c>
      <c r="BI67" s="15">
        <v>0.7</v>
      </c>
      <c r="BJ67" s="15">
        <v>0.2</v>
      </c>
    </row>
    <row r="68" spans="1:62" ht="15" customHeight="1" x14ac:dyDescent="0.25">
      <c r="A68" s="3" t="s">
        <v>134</v>
      </c>
      <c r="B68" s="15">
        <v>4.2</v>
      </c>
      <c r="C68" s="15">
        <v>6.7</v>
      </c>
      <c r="D68" s="15">
        <v>6.9</v>
      </c>
      <c r="E68" s="15">
        <v>9.6999999999999993</v>
      </c>
      <c r="F68" s="15">
        <v>3.2</v>
      </c>
      <c r="G68" s="15">
        <v>-1.3</v>
      </c>
      <c r="H68" s="15">
        <v>3.9</v>
      </c>
      <c r="I68" s="15">
        <v>0.7</v>
      </c>
      <c r="J68" s="15">
        <v>0.5</v>
      </c>
      <c r="K68" s="15">
        <v>1.2</v>
      </c>
      <c r="L68" s="15">
        <v>2.8</v>
      </c>
      <c r="M68" s="15">
        <v>3.1</v>
      </c>
      <c r="N68" s="15">
        <v>2</v>
      </c>
      <c r="O68" s="15">
        <v>-1.6</v>
      </c>
      <c r="P68" s="15">
        <v>-0.1</v>
      </c>
      <c r="Q68" s="15">
        <v>-0.3</v>
      </c>
      <c r="R68" s="15">
        <v>1.8</v>
      </c>
      <c r="S68" s="15">
        <v>0.2</v>
      </c>
      <c r="T68" s="15">
        <v>-0.4</v>
      </c>
      <c r="U68" s="15">
        <v>1.1000000000000001</v>
      </c>
      <c r="V68" s="15">
        <v>1.3</v>
      </c>
      <c r="W68" s="15">
        <v>0.8</v>
      </c>
      <c r="X68" s="15">
        <v>3.8</v>
      </c>
      <c r="Y68" s="15">
        <v>0.9</v>
      </c>
      <c r="Z68" s="15">
        <v>0.3</v>
      </c>
      <c r="AA68" s="15">
        <v>1.6</v>
      </c>
      <c r="AB68" s="15"/>
      <c r="AC68" s="15">
        <v>2.9</v>
      </c>
      <c r="AD68" s="15">
        <v>3.6</v>
      </c>
      <c r="AE68" s="15">
        <v>2.4</v>
      </c>
      <c r="AF68" s="15">
        <v>2.5</v>
      </c>
      <c r="AG68" s="15">
        <v>0.3</v>
      </c>
      <c r="AH68" s="15">
        <v>4.4000000000000004</v>
      </c>
      <c r="AI68" s="15">
        <v>5.9</v>
      </c>
      <c r="AJ68" s="15">
        <v>4.3</v>
      </c>
      <c r="AK68" s="15">
        <v>1.6</v>
      </c>
      <c r="AL68" s="15">
        <v>2.1</v>
      </c>
      <c r="AM68" s="15">
        <v>2.8</v>
      </c>
      <c r="AN68" s="15">
        <v>2.7</v>
      </c>
      <c r="AO68" s="15">
        <v>3.5</v>
      </c>
      <c r="AP68" s="15">
        <v>2.8</v>
      </c>
      <c r="AQ68" s="15">
        <v>1.8</v>
      </c>
      <c r="AR68" s="15">
        <v>2.6</v>
      </c>
      <c r="AS68" s="15">
        <v>1.4</v>
      </c>
      <c r="AT68" s="15">
        <v>-0.4</v>
      </c>
      <c r="AU68" s="15">
        <v>-1</v>
      </c>
      <c r="AV68" s="15">
        <v>-1.2</v>
      </c>
      <c r="AW68" s="15">
        <v>0.8</v>
      </c>
      <c r="AX68" s="15">
        <v>2.2999999999999998</v>
      </c>
      <c r="AY68" s="15">
        <v>2.9</v>
      </c>
      <c r="AZ68" s="15">
        <v>4.4000000000000004</v>
      </c>
      <c r="BA68" s="15">
        <v>0.4</v>
      </c>
      <c r="BB68" s="15">
        <v>4.9000000000000004</v>
      </c>
      <c r="BC68" s="15">
        <v>1.6</v>
      </c>
      <c r="BD68" s="15">
        <v>1.4</v>
      </c>
      <c r="BE68" s="15">
        <v>2.8</v>
      </c>
      <c r="BF68" s="15">
        <v>1.7</v>
      </c>
      <c r="BG68" s="15">
        <v>1.4</v>
      </c>
      <c r="BH68" s="15">
        <v>3.4</v>
      </c>
      <c r="BI68" s="15">
        <v>2</v>
      </c>
      <c r="BJ68" s="15">
        <v>1.6</v>
      </c>
    </row>
    <row r="69" spans="1:62" ht="15" customHeight="1" x14ac:dyDescent="0.25">
      <c r="A69" s="22"/>
      <c r="B69" s="16"/>
      <c r="C69" s="16"/>
      <c r="D69" s="16"/>
      <c r="E69" s="16"/>
      <c r="F69" s="16"/>
      <c r="G69" s="16"/>
      <c r="H69" s="16"/>
      <c r="I69" s="16"/>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row>
    <row r="70" spans="1:62" ht="15" customHeight="1" x14ac:dyDescent="0.2">
      <c r="A70" s="23" t="s">
        <v>141</v>
      </c>
    </row>
    <row r="71" spans="1:62" x14ac:dyDescent="0.2">
      <c r="A71" s="23" t="s">
        <v>142</v>
      </c>
    </row>
    <row r="72" spans="1:62" x14ac:dyDescent="0.2">
      <c r="A72" s="23" t="s">
        <v>143</v>
      </c>
    </row>
    <row r="73" spans="1:62" x14ac:dyDescent="0.2">
      <c r="A73" s="23" t="s">
        <v>144</v>
      </c>
    </row>
    <row r="74" spans="1:62" x14ac:dyDescent="0.2">
      <c r="A74" s="24" t="s">
        <v>169</v>
      </c>
    </row>
    <row r="75" spans="1:62" x14ac:dyDescent="0.2">
      <c r="A75" s="24"/>
    </row>
  </sheetData>
  <hyperlinks>
    <hyperlink ref="A1" location="contents!A1" display="to contents" xr:uid="{00000000-0004-0000-1200-000000000000}"/>
  </hyperlinks>
  <pageMargins left="0.7" right="0.7" top="0.75" bottom="0.75" header="0.3" footer="0.3"/>
  <pageSetup paperSize="9" orientation="portrait" horizontalDpi="90" verticalDpi="9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J64"/>
  <sheetViews>
    <sheetView topLeftCell="Z22" workbookViewId="0">
      <selection activeCell="AB26" sqref="AB26"/>
    </sheetView>
  </sheetViews>
  <sheetFormatPr defaultColWidth="11.42578125" defaultRowHeight="12.75" x14ac:dyDescent="0.2"/>
  <cols>
    <col min="1" max="1" width="65.7109375" customWidth="1"/>
    <col min="2" max="26" width="8" customWidth="1"/>
    <col min="27" max="28" width="15.7109375" customWidth="1"/>
    <col min="29" max="63" width="8" customWidth="1"/>
  </cols>
  <sheetData>
    <row r="1" spans="1:62" x14ac:dyDescent="0.2">
      <c r="A1" s="1" t="s">
        <v>443</v>
      </c>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row>
    <row r="2" spans="1:62" x14ac:dyDescent="0.2">
      <c r="A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row>
    <row r="3" spans="1:62" ht="31.5" customHeight="1" x14ac:dyDescent="0.25">
      <c r="A3" s="18" t="s">
        <v>484</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row>
    <row r="4" spans="1:62" ht="15" customHeight="1" x14ac:dyDescent="0.25">
      <c r="A4" s="3"/>
      <c r="B4" s="3">
        <v>1970</v>
      </c>
      <c r="C4" s="3">
        <v>1971</v>
      </c>
      <c r="D4" s="3">
        <v>1972</v>
      </c>
      <c r="E4" s="3">
        <v>1973</v>
      </c>
      <c r="F4" s="3">
        <v>1974</v>
      </c>
      <c r="G4" s="3">
        <v>1975</v>
      </c>
      <c r="H4" s="3">
        <v>1976</v>
      </c>
      <c r="I4" s="3">
        <v>1977</v>
      </c>
      <c r="J4" s="3">
        <v>1978</v>
      </c>
      <c r="K4" s="3">
        <v>1979</v>
      </c>
      <c r="L4" s="3">
        <v>1980</v>
      </c>
      <c r="M4" s="3">
        <v>1981</v>
      </c>
      <c r="N4" s="3">
        <v>1982</v>
      </c>
      <c r="O4" s="3">
        <v>1983</v>
      </c>
      <c r="P4" s="3">
        <v>1984</v>
      </c>
      <c r="Q4" s="3">
        <v>1985</v>
      </c>
      <c r="R4" s="3">
        <v>1986</v>
      </c>
      <c r="S4" s="3">
        <v>1987</v>
      </c>
      <c r="T4" s="3">
        <v>1988</v>
      </c>
      <c r="U4" s="3">
        <v>1989</v>
      </c>
      <c r="V4" s="3">
        <v>1990</v>
      </c>
      <c r="W4" s="3">
        <v>1991</v>
      </c>
      <c r="X4" s="3">
        <v>1992</v>
      </c>
      <c r="Y4" s="3">
        <v>1993</v>
      </c>
      <c r="Z4" s="3">
        <v>1994</v>
      </c>
      <c r="AA4" s="3">
        <v>1995</v>
      </c>
      <c r="AB4" s="3">
        <v>1995</v>
      </c>
      <c r="AC4" s="3">
        <v>1996</v>
      </c>
      <c r="AD4" s="3">
        <v>1997</v>
      </c>
      <c r="AE4" s="3">
        <v>1998</v>
      </c>
      <c r="AF4" s="3">
        <v>1999</v>
      </c>
      <c r="AG4" s="3">
        <v>2000</v>
      </c>
      <c r="AH4" s="3">
        <v>2001</v>
      </c>
      <c r="AI4" s="3">
        <v>2002</v>
      </c>
      <c r="AJ4" s="3">
        <v>2003</v>
      </c>
      <c r="AK4" s="3">
        <v>2004</v>
      </c>
      <c r="AL4" s="3">
        <v>2005</v>
      </c>
      <c r="AM4" s="3">
        <v>2006</v>
      </c>
      <c r="AN4" s="3">
        <v>2007</v>
      </c>
      <c r="AO4" s="3">
        <v>2008</v>
      </c>
      <c r="AP4" s="3">
        <v>2009</v>
      </c>
      <c r="AQ4" s="3">
        <v>2010</v>
      </c>
      <c r="AR4" s="3">
        <v>2011</v>
      </c>
      <c r="AS4" s="3">
        <v>2012</v>
      </c>
      <c r="AT4" s="3">
        <v>2013</v>
      </c>
      <c r="AU4" s="3">
        <v>2014</v>
      </c>
      <c r="AV4" s="3">
        <v>2015</v>
      </c>
      <c r="AW4" s="3">
        <v>2016</v>
      </c>
      <c r="AX4" s="3">
        <v>2017</v>
      </c>
      <c r="AY4" s="3">
        <v>2018</v>
      </c>
      <c r="AZ4" s="3">
        <v>2019</v>
      </c>
      <c r="BA4" s="3">
        <v>2020</v>
      </c>
      <c r="BB4" s="3">
        <v>2021</v>
      </c>
      <c r="BC4" s="3">
        <v>2022</v>
      </c>
      <c r="BD4" s="3">
        <v>2023</v>
      </c>
      <c r="BE4" s="3">
        <v>2024</v>
      </c>
      <c r="BF4" s="3">
        <v>2025</v>
      </c>
      <c r="BG4" s="3">
        <v>2026</v>
      </c>
      <c r="BH4" s="3">
        <v>2027</v>
      </c>
      <c r="BI4" s="3">
        <v>2028</v>
      </c>
      <c r="BJ4" s="3">
        <v>2029</v>
      </c>
    </row>
    <row r="5" spans="1:62" ht="15" customHeight="1" x14ac:dyDescent="0.25">
      <c r="A5" s="35" t="s">
        <v>204</v>
      </c>
      <c r="B5" s="20"/>
      <c r="C5" s="20"/>
      <c r="D5" s="20"/>
      <c r="E5" s="20"/>
      <c r="F5" s="20"/>
      <c r="G5" s="20"/>
      <c r="H5" s="20"/>
      <c r="I5" s="20"/>
      <c r="J5" s="20"/>
      <c r="K5" s="20"/>
      <c r="L5" s="20"/>
      <c r="M5" s="20"/>
      <c r="N5" s="20"/>
      <c r="O5" s="20"/>
      <c r="P5" s="20"/>
      <c r="Q5" s="20"/>
      <c r="R5" s="20"/>
      <c r="S5" s="20"/>
      <c r="T5" s="20"/>
      <c r="U5" s="20"/>
      <c r="V5" s="20"/>
      <c r="W5" s="20"/>
      <c r="X5" s="20"/>
      <c r="Y5" s="20"/>
      <c r="Z5" s="20"/>
      <c r="AA5" s="3" t="s">
        <v>473</v>
      </c>
      <c r="AB5" s="3" t="s">
        <v>472</v>
      </c>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row>
    <row r="6" spans="1:62" ht="15" customHeight="1" x14ac:dyDescent="0.25">
      <c r="A6" s="21" t="s">
        <v>205</v>
      </c>
    </row>
    <row r="7" spans="1:62" ht="15" customHeight="1" x14ac:dyDescent="0.25">
      <c r="A7" s="3" t="s">
        <v>206</v>
      </c>
      <c r="B7" s="15"/>
      <c r="C7" s="15"/>
      <c r="D7" s="15"/>
      <c r="E7" s="15"/>
      <c r="F7" s="15"/>
      <c r="G7" s="15"/>
      <c r="H7" s="15"/>
      <c r="I7" s="15"/>
      <c r="J7" s="15"/>
      <c r="K7" s="15"/>
      <c r="L7" s="15"/>
      <c r="M7" s="15"/>
      <c r="N7" s="15"/>
      <c r="O7" s="15"/>
      <c r="P7" s="15"/>
      <c r="Q7" s="15"/>
      <c r="R7" s="15"/>
      <c r="S7" s="15"/>
      <c r="T7" s="15"/>
      <c r="U7" s="15"/>
      <c r="V7" s="15"/>
      <c r="W7" s="15"/>
      <c r="X7" s="15"/>
      <c r="Y7" s="15"/>
      <c r="Z7" s="15"/>
      <c r="AA7" s="15">
        <v>10.5</v>
      </c>
      <c r="AB7" s="15">
        <v>10.477</v>
      </c>
      <c r="AC7" s="15">
        <v>10.234999999999999</v>
      </c>
      <c r="AD7" s="15">
        <v>9.89</v>
      </c>
      <c r="AE7" s="15">
        <v>9.7840000000000007</v>
      </c>
      <c r="AF7" s="15">
        <v>9.8149999999999995</v>
      </c>
      <c r="AG7" s="15">
        <v>9.9809999999999999</v>
      </c>
      <c r="AH7" s="15">
        <v>10.159000000000001</v>
      </c>
      <c r="AI7" s="15">
        <v>10.547000000000001</v>
      </c>
      <c r="AJ7" s="15">
        <v>10.971</v>
      </c>
      <c r="AK7" s="15">
        <v>10.478999999999999</v>
      </c>
      <c r="AL7" s="15">
        <v>10.047000000000001</v>
      </c>
      <c r="AM7" s="15">
        <v>9.6129999999999995</v>
      </c>
      <c r="AN7" s="15">
        <v>9.6150000000000002</v>
      </c>
      <c r="AO7" s="15">
        <v>9.5039999999999996</v>
      </c>
      <c r="AP7" s="15">
        <v>10.449</v>
      </c>
      <c r="AQ7" s="15">
        <v>10.61</v>
      </c>
      <c r="AR7" s="15">
        <v>10.18</v>
      </c>
      <c r="AS7" s="15">
        <v>10.122999999999999</v>
      </c>
      <c r="AT7" s="15">
        <v>9.734</v>
      </c>
      <c r="AU7" s="15">
        <v>9.8350000000000009</v>
      </c>
      <c r="AV7" s="15">
        <v>9.3620000000000001</v>
      </c>
      <c r="AW7" s="15">
        <v>9.1010000000000009</v>
      </c>
      <c r="AX7" s="15">
        <v>8.9659999999999993</v>
      </c>
      <c r="AY7" s="15">
        <v>8.9160000000000004</v>
      </c>
      <c r="AZ7" s="15">
        <v>8.8970000000000002</v>
      </c>
      <c r="BA7" s="15">
        <v>9.5259999999999998</v>
      </c>
      <c r="BB7" s="15">
        <v>9.3559999999999999</v>
      </c>
      <c r="BC7" s="15">
        <v>9.1310000000000002</v>
      </c>
      <c r="BD7" s="15">
        <v>9.3800000000000008</v>
      </c>
      <c r="BE7" s="15">
        <v>8.6509999999999998</v>
      </c>
      <c r="BF7" s="15">
        <v>8.8030000000000008</v>
      </c>
      <c r="BG7" s="15">
        <v>9.0449999999999999</v>
      </c>
      <c r="BH7" s="15">
        <v>8.625</v>
      </c>
      <c r="BI7" s="15">
        <v>8.5749999999999993</v>
      </c>
      <c r="BJ7" s="15">
        <v>8.8260000000000005</v>
      </c>
    </row>
    <row r="8" spans="1:62" ht="15" customHeight="1" x14ac:dyDescent="0.25">
      <c r="A8" s="3" t="s">
        <v>207</v>
      </c>
      <c r="B8" s="15"/>
      <c r="C8" s="15"/>
      <c r="D8" s="15"/>
      <c r="E8" s="15"/>
      <c r="F8" s="15"/>
      <c r="G8" s="15"/>
      <c r="H8" s="15"/>
      <c r="I8" s="15"/>
      <c r="J8" s="15"/>
      <c r="K8" s="15"/>
      <c r="L8" s="15"/>
      <c r="M8" s="15"/>
      <c r="N8" s="15"/>
      <c r="O8" s="15"/>
      <c r="P8" s="15"/>
      <c r="Q8" s="15"/>
      <c r="R8" s="15"/>
      <c r="S8" s="15"/>
      <c r="T8" s="15"/>
      <c r="U8" s="15"/>
      <c r="V8" s="15"/>
      <c r="W8" s="15"/>
      <c r="X8" s="15"/>
      <c r="Y8" s="15"/>
      <c r="Z8" s="15"/>
      <c r="AA8" s="15">
        <v>1.3</v>
      </c>
      <c r="AB8" s="15">
        <v>1.2609999999999999</v>
      </c>
      <c r="AC8" s="15">
        <v>1.2589999999999999</v>
      </c>
      <c r="AD8" s="15">
        <v>1.2370000000000001</v>
      </c>
      <c r="AE8" s="15">
        <v>1.262</v>
      </c>
      <c r="AF8" s="15">
        <v>1.2909999999999999</v>
      </c>
      <c r="AG8" s="15">
        <v>1.23</v>
      </c>
      <c r="AH8" s="15">
        <v>1.421</v>
      </c>
      <c r="AI8" s="15">
        <v>1.5489999999999999</v>
      </c>
      <c r="AJ8" s="15">
        <v>1.6220000000000001</v>
      </c>
      <c r="AK8" s="15">
        <v>1.6359999999999999</v>
      </c>
      <c r="AL8" s="15">
        <v>1.61</v>
      </c>
      <c r="AM8" s="15">
        <v>1.6319999999999999</v>
      </c>
      <c r="AN8" s="15">
        <v>1.647</v>
      </c>
      <c r="AO8" s="15">
        <v>1.663</v>
      </c>
      <c r="AP8" s="15">
        <v>1.82</v>
      </c>
      <c r="AQ8" s="15">
        <v>1.7649999999999999</v>
      </c>
      <c r="AR8" s="15">
        <v>1.72</v>
      </c>
      <c r="AS8" s="15">
        <v>1.7410000000000001</v>
      </c>
      <c r="AT8" s="15">
        <v>1.7789999999999999</v>
      </c>
      <c r="AU8" s="15">
        <v>1.6879999999999999</v>
      </c>
      <c r="AV8" s="15">
        <v>1.7010000000000001</v>
      </c>
      <c r="AW8" s="15">
        <v>1.6910000000000001</v>
      </c>
      <c r="AX8" s="15">
        <v>1.611</v>
      </c>
      <c r="AY8" s="15">
        <v>1.647</v>
      </c>
      <c r="AZ8" s="15">
        <v>1.6519999999999999</v>
      </c>
      <c r="BA8" s="15">
        <v>1.7949999999999999</v>
      </c>
      <c r="BB8" s="15">
        <v>1.7330000000000001</v>
      </c>
      <c r="BC8" s="15">
        <v>1.6539999999999999</v>
      </c>
      <c r="BD8" s="15">
        <v>1.54</v>
      </c>
      <c r="BE8" s="15">
        <v>1.835</v>
      </c>
      <c r="BF8" s="15">
        <v>1.77</v>
      </c>
      <c r="BG8" s="15">
        <v>1.679</v>
      </c>
      <c r="BH8" s="15">
        <v>1.69</v>
      </c>
      <c r="BI8" s="15">
        <v>1.661</v>
      </c>
      <c r="BJ8" s="15">
        <v>1.655</v>
      </c>
    </row>
    <row r="9" spans="1:62" ht="15" customHeight="1" x14ac:dyDescent="0.25">
      <c r="A9" s="3" t="s">
        <v>208</v>
      </c>
      <c r="B9" s="15"/>
      <c r="C9" s="15"/>
      <c r="D9" s="15"/>
      <c r="E9" s="15"/>
      <c r="F9" s="15"/>
      <c r="G9" s="15"/>
      <c r="H9" s="15"/>
      <c r="I9" s="15"/>
      <c r="J9" s="15"/>
      <c r="K9" s="15"/>
      <c r="L9" s="15"/>
      <c r="M9" s="15"/>
      <c r="N9" s="15"/>
      <c r="O9" s="15"/>
      <c r="P9" s="15"/>
      <c r="Q9" s="15"/>
      <c r="R9" s="15"/>
      <c r="S9" s="15"/>
      <c r="T9" s="15"/>
      <c r="U9" s="15"/>
      <c r="V9" s="15"/>
      <c r="W9" s="15"/>
      <c r="X9" s="15"/>
      <c r="Y9" s="15"/>
      <c r="Z9" s="15"/>
      <c r="AA9" s="15">
        <v>1.6</v>
      </c>
      <c r="AB9" s="15">
        <v>1.7070000000000001</v>
      </c>
      <c r="AC9" s="15">
        <v>1.5960000000000001</v>
      </c>
      <c r="AD9" s="15">
        <v>1.4850000000000001</v>
      </c>
      <c r="AE9" s="15">
        <v>1.3640000000000001</v>
      </c>
      <c r="AF9" s="15">
        <v>1.3779999999999999</v>
      </c>
      <c r="AG9" s="15">
        <v>1.2350000000000001</v>
      </c>
      <c r="AH9" s="15">
        <v>1.26</v>
      </c>
      <c r="AI9" s="15">
        <v>1.2110000000000001</v>
      </c>
      <c r="AJ9" s="15">
        <v>1.2050000000000001</v>
      </c>
      <c r="AK9" s="15">
        <v>1.1679999999999999</v>
      </c>
      <c r="AL9" s="15">
        <v>1.022</v>
      </c>
      <c r="AM9" s="15">
        <v>1.0629999999999999</v>
      </c>
      <c r="AN9" s="15">
        <v>1.0369999999999999</v>
      </c>
      <c r="AO9" s="15">
        <v>1.016</v>
      </c>
      <c r="AP9" s="15">
        <v>1.0960000000000001</v>
      </c>
      <c r="AQ9" s="15">
        <v>0.996</v>
      </c>
      <c r="AR9" s="15">
        <v>1.038</v>
      </c>
      <c r="AS9" s="15">
        <v>0.94199999999999995</v>
      </c>
      <c r="AT9" s="15">
        <v>0.94599999999999995</v>
      </c>
      <c r="AU9" s="15">
        <v>0.88600000000000001</v>
      </c>
      <c r="AV9" s="15">
        <v>0.91500000000000004</v>
      </c>
      <c r="AW9" s="15">
        <v>0.96599999999999997</v>
      </c>
      <c r="AX9" s="15">
        <v>1.012</v>
      </c>
      <c r="AY9" s="15">
        <v>1.028</v>
      </c>
      <c r="AZ9" s="15">
        <v>1.129</v>
      </c>
      <c r="BA9" s="15">
        <v>1.302</v>
      </c>
      <c r="BB9" s="15">
        <v>1.1870000000000001</v>
      </c>
      <c r="BC9" s="15">
        <v>1.125</v>
      </c>
      <c r="BD9" s="15">
        <v>1.0469999999999999</v>
      </c>
      <c r="BE9" s="15">
        <v>1.4139999999999999</v>
      </c>
      <c r="BF9" s="15">
        <v>1.5209999999999999</v>
      </c>
      <c r="BG9" s="15">
        <v>1.4990000000000001</v>
      </c>
      <c r="BH9" s="15">
        <v>1.5669999999999999</v>
      </c>
      <c r="BI9" s="15">
        <v>1.6739999999999999</v>
      </c>
      <c r="BJ9" s="15">
        <v>1.67</v>
      </c>
    </row>
    <row r="10" spans="1:62" ht="15" customHeight="1" x14ac:dyDescent="0.25">
      <c r="A10" s="3" t="s">
        <v>209</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v>1.3</v>
      </c>
      <c r="AB10" s="15">
        <v>1.397</v>
      </c>
      <c r="AC10" s="15">
        <v>1.579</v>
      </c>
      <c r="AD10" s="15">
        <v>1.4259999999999999</v>
      </c>
      <c r="AE10" s="15">
        <v>1.343</v>
      </c>
      <c r="AF10" s="15">
        <v>1.323</v>
      </c>
      <c r="AG10" s="15">
        <v>1.4350000000000001</v>
      </c>
      <c r="AH10" s="15">
        <v>1.403</v>
      </c>
      <c r="AI10" s="15">
        <v>1.532</v>
      </c>
      <c r="AJ10" s="15">
        <v>1.536</v>
      </c>
      <c r="AK10" s="15">
        <v>1.417</v>
      </c>
      <c r="AL10" s="15">
        <v>1.5329999999999999</v>
      </c>
      <c r="AM10" s="15">
        <v>1.6080000000000001</v>
      </c>
      <c r="AN10" s="15">
        <v>1.5489999999999999</v>
      </c>
      <c r="AO10" s="15">
        <v>1.6539999999999999</v>
      </c>
      <c r="AP10" s="15">
        <v>1.7589999999999999</v>
      </c>
      <c r="AQ10" s="15">
        <v>1.7789999999999999</v>
      </c>
      <c r="AR10" s="15">
        <v>1.821</v>
      </c>
      <c r="AS10" s="15">
        <v>1.5389999999999999</v>
      </c>
      <c r="AT10" s="15">
        <v>1.5609999999999999</v>
      </c>
      <c r="AU10" s="15">
        <v>1.4490000000000001</v>
      </c>
      <c r="AV10" s="15">
        <v>1.5009999999999999</v>
      </c>
      <c r="AW10" s="15">
        <v>1.3080000000000001</v>
      </c>
      <c r="AX10" s="15">
        <v>1.274</v>
      </c>
      <c r="AY10" s="15">
        <v>1.252</v>
      </c>
      <c r="AZ10" s="15">
        <v>1.2190000000000001</v>
      </c>
      <c r="BA10" s="15">
        <v>1.236</v>
      </c>
      <c r="BB10" s="15">
        <v>1.2</v>
      </c>
      <c r="BC10" s="15">
        <v>1.0509999999999999</v>
      </c>
      <c r="BD10" s="15">
        <v>1.1000000000000001</v>
      </c>
      <c r="BE10" s="15">
        <v>1.2270000000000001</v>
      </c>
      <c r="BF10" s="15">
        <v>1.109</v>
      </c>
      <c r="BG10" s="15">
        <v>1.077</v>
      </c>
      <c r="BH10" s="15">
        <v>1.179</v>
      </c>
      <c r="BI10" s="15">
        <v>1.2829999999999999</v>
      </c>
      <c r="BJ10" s="15">
        <v>1.3560000000000001</v>
      </c>
    </row>
    <row r="11" spans="1:62" ht="15" customHeight="1" x14ac:dyDescent="0.25">
      <c r="A11" s="3" t="s">
        <v>210</v>
      </c>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v>5.3</v>
      </c>
      <c r="AB11" s="15">
        <v>5.556</v>
      </c>
      <c r="AC11" s="15">
        <v>5.3959999999999999</v>
      </c>
      <c r="AD11" s="15">
        <v>5.2309999999999999</v>
      </c>
      <c r="AE11" s="15">
        <v>5.077</v>
      </c>
      <c r="AF11" s="15">
        <v>5.0049999999999999</v>
      </c>
      <c r="AG11" s="15">
        <v>4.8929999999999998</v>
      </c>
      <c r="AH11" s="15">
        <v>4.8380000000000001</v>
      </c>
      <c r="AI11" s="15">
        <v>5.0289999999999999</v>
      </c>
      <c r="AJ11" s="15">
        <v>5.2640000000000002</v>
      </c>
      <c r="AK11" s="15">
        <v>5.282</v>
      </c>
      <c r="AL11" s="15">
        <v>5.2460000000000004</v>
      </c>
      <c r="AM11" s="15">
        <v>5.2809999999999997</v>
      </c>
      <c r="AN11" s="15">
        <v>5.2480000000000002</v>
      </c>
      <c r="AO11" s="15">
        <v>5.3840000000000003</v>
      </c>
      <c r="AP11" s="15">
        <v>5.6950000000000003</v>
      </c>
      <c r="AQ11" s="15">
        <v>5.6470000000000002</v>
      </c>
      <c r="AR11" s="15">
        <v>5.5460000000000003</v>
      </c>
      <c r="AS11" s="15">
        <v>5.5890000000000004</v>
      </c>
      <c r="AT11" s="15">
        <v>5.508</v>
      </c>
      <c r="AU11" s="15">
        <v>5.492</v>
      </c>
      <c r="AV11" s="15">
        <v>5.4249999999999998</v>
      </c>
      <c r="AW11" s="15">
        <v>5.3840000000000003</v>
      </c>
      <c r="AX11" s="15">
        <v>5.218</v>
      </c>
      <c r="AY11" s="15">
        <v>5.1609999999999996</v>
      </c>
      <c r="AZ11" s="15">
        <v>5.0709999999999997</v>
      </c>
      <c r="BA11" s="15">
        <v>5.3460000000000001</v>
      </c>
      <c r="BB11" s="15">
        <v>5.19</v>
      </c>
      <c r="BC11" s="15">
        <v>5.085</v>
      </c>
      <c r="BD11" s="15">
        <v>5.0709999999999997</v>
      </c>
      <c r="BE11" s="15">
        <v>5.077</v>
      </c>
      <c r="BF11" s="15">
        <v>5.1310000000000002</v>
      </c>
      <c r="BG11" s="15">
        <v>4.9800000000000004</v>
      </c>
      <c r="BH11" s="15">
        <v>4.9610000000000003</v>
      </c>
      <c r="BI11" s="15">
        <v>4.8360000000000003</v>
      </c>
      <c r="BJ11" s="15">
        <v>4.8</v>
      </c>
    </row>
    <row r="12" spans="1:62" ht="15" customHeight="1" x14ac:dyDescent="0.25">
      <c r="A12" s="3" t="s">
        <v>211</v>
      </c>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v>5.6</v>
      </c>
      <c r="AB12" s="15">
        <v>5.718</v>
      </c>
      <c r="AC12" s="15">
        <v>5.3170000000000002</v>
      </c>
      <c r="AD12" s="15">
        <v>5.7670000000000003</v>
      </c>
      <c r="AE12" s="15">
        <v>5.7110000000000003</v>
      </c>
      <c r="AF12" s="15">
        <v>5.6459999999999999</v>
      </c>
      <c r="AG12" s="15">
        <v>5.75</v>
      </c>
      <c r="AH12" s="15">
        <v>5.93</v>
      </c>
      <c r="AI12" s="15">
        <v>6.4580000000000002</v>
      </c>
      <c r="AJ12" s="15">
        <v>6.8360000000000003</v>
      </c>
      <c r="AK12" s="15">
        <v>6.8280000000000003</v>
      </c>
      <c r="AL12" s="15">
        <v>6.7469999999999999</v>
      </c>
      <c r="AM12" s="15">
        <v>8.0760000000000005</v>
      </c>
      <c r="AN12" s="15">
        <v>8.1289999999999996</v>
      </c>
      <c r="AO12" s="15">
        <v>8.2680000000000007</v>
      </c>
      <c r="AP12" s="15">
        <v>9.2949999999999999</v>
      </c>
      <c r="AQ12" s="15">
        <v>9.5549999999999997</v>
      </c>
      <c r="AR12" s="15">
        <v>9.577</v>
      </c>
      <c r="AS12" s="15">
        <v>9.9039999999999999</v>
      </c>
      <c r="AT12" s="15">
        <v>9.8810000000000002</v>
      </c>
      <c r="AU12" s="15">
        <v>9.7140000000000004</v>
      </c>
      <c r="AV12" s="15">
        <v>9.3870000000000005</v>
      </c>
      <c r="AW12" s="15">
        <v>9.2949999999999999</v>
      </c>
      <c r="AX12" s="15">
        <v>9.1560000000000006</v>
      </c>
      <c r="AY12" s="15">
        <v>9.218</v>
      </c>
      <c r="AZ12" s="15">
        <v>9.3089999999999993</v>
      </c>
      <c r="BA12" s="15">
        <v>10.065</v>
      </c>
      <c r="BB12" s="15">
        <v>9.9109999999999996</v>
      </c>
      <c r="BC12" s="15">
        <v>9.0180000000000007</v>
      </c>
      <c r="BD12" s="15">
        <v>9.1189999999999998</v>
      </c>
      <c r="BE12" s="15">
        <v>9.3610000000000007</v>
      </c>
      <c r="BF12" s="15">
        <v>9.4139999999999997</v>
      </c>
      <c r="BG12" s="15">
        <v>9.5760000000000005</v>
      </c>
      <c r="BH12" s="15">
        <v>9.9979999999999993</v>
      </c>
      <c r="BI12" s="15">
        <v>10.106999999999999</v>
      </c>
      <c r="BJ12" s="15">
        <v>10.192</v>
      </c>
    </row>
    <row r="13" spans="1:62" ht="15" customHeight="1" x14ac:dyDescent="0.25">
      <c r="A13" s="3" t="s">
        <v>212</v>
      </c>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v>3.5</v>
      </c>
      <c r="AB13" s="15">
        <v>3.41</v>
      </c>
      <c r="AC13" s="15">
        <v>2.411</v>
      </c>
      <c r="AD13" s="15">
        <v>2.823</v>
      </c>
      <c r="AE13" s="15">
        <v>2.819</v>
      </c>
      <c r="AF13" s="15">
        <v>2.7949999999999999</v>
      </c>
      <c r="AG13" s="15">
        <v>2.8620000000000001</v>
      </c>
      <c r="AH13" s="15">
        <v>2.9740000000000002</v>
      </c>
      <c r="AI13" s="15">
        <v>3.2919999999999998</v>
      </c>
      <c r="AJ13" s="15">
        <v>3.5110000000000001</v>
      </c>
      <c r="AK13" s="15">
        <v>3.577</v>
      </c>
      <c r="AL13" s="15">
        <v>3.5670000000000002</v>
      </c>
      <c r="AM13" s="15">
        <v>3.5670000000000002</v>
      </c>
      <c r="AN13" s="15">
        <v>3.3650000000000002</v>
      </c>
      <c r="AO13" s="15">
        <v>3.07</v>
      </c>
      <c r="AP13" s="15">
        <v>3.403</v>
      </c>
      <c r="AQ13" s="15">
        <v>3.4740000000000002</v>
      </c>
      <c r="AR13" s="15">
        <v>3.5249999999999999</v>
      </c>
      <c r="AS13" s="15">
        <v>3.915</v>
      </c>
      <c r="AT13" s="15">
        <v>3.7749999999999999</v>
      </c>
      <c r="AU13" s="15">
        <v>3.7389999999999999</v>
      </c>
      <c r="AV13" s="15">
        <v>2.5230000000000001</v>
      </c>
      <c r="AW13" s="15">
        <v>2.496</v>
      </c>
      <c r="AX13" s="15">
        <v>2.42</v>
      </c>
      <c r="AY13" s="15">
        <v>2.4900000000000002</v>
      </c>
      <c r="AZ13" s="15">
        <v>2.617</v>
      </c>
      <c r="BA13" s="15">
        <v>2.7709999999999999</v>
      </c>
      <c r="BB13" s="15">
        <v>2.85</v>
      </c>
      <c r="BC13" s="15">
        <v>2.7789999999999999</v>
      </c>
      <c r="BD13" s="15">
        <v>2.8980000000000001</v>
      </c>
      <c r="BE13" s="15">
        <v>2.9780000000000002</v>
      </c>
      <c r="BF13" s="15">
        <v>2.9969999999999999</v>
      </c>
      <c r="BG13" s="15">
        <v>3.036</v>
      </c>
      <c r="BH13" s="15">
        <v>3.1339999999999999</v>
      </c>
      <c r="BI13" s="15">
        <v>3.2080000000000002</v>
      </c>
      <c r="BJ13" s="15">
        <v>3.2909999999999999</v>
      </c>
    </row>
    <row r="14" spans="1:62" ht="15" customHeight="1" x14ac:dyDescent="0.25">
      <c r="A14" s="3" t="s">
        <v>213</v>
      </c>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v>2.1</v>
      </c>
      <c r="AB14" s="15">
        <v>2.1360000000000001</v>
      </c>
      <c r="AC14" s="15">
        <v>2.7509999999999999</v>
      </c>
      <c r="AD14" s="15">
        <v>2.79</v>
      </c>
      <c r="AE14" s="15">
        <v>2.7160000000000002</v>
      </c>
      <c r="AF14" s="15">
        <v>2.6930000000000001</v>
      </c>
      <c r="AG14" s="15">
        <v>2.702</v>
      </c>
      <c r="AH14" s="15">
        <v>2.7829999999999999</v>
      </c>
      <c r="AI14" s="15">
        <v>2.992</v>
      </c>
      <c r="AJ14" s="15">
        <v>3.1389999999999998</v>
      </c>
      <c r="AK14" s="15">
        <v>3.0870000000000002</v>
      </c>
      <c r="AL14" s="15">
        <v>3.0270000000000001</v>
      </c>
      <c r="AM14" s="15">
        <v>4.3529999999999998</v>
      </c>
      <c r="AN14" s="15">
        <v>4.1909999999999998</v>
      </c>
      <c r="AO14" s="15">
        <v>4.593</v>
      </c>
      <c r="AP14" s="15">
        <v>5.1749999999999998</v>
      </c>
      <c r="AQ14" s="15">
        <v>5.2569999999999997</v>
      </c>
      <c r="AR14" s="15">
        <v>5.2149999999999999</v>
      </c>
      <c r="AS14" s="15">
        <v>5.1749999999999998</v>
      </c>
      <c r="AT14" s="15">
        <v>5.31</v>
      </c>
      <c r="AU14" s="15">
        <v>5.21</v>
      </c>
      <c r="AV14" s="15">
        <v>5.5190000000000001</v>
      </c>
      <c r="AW14" s="15">
        <v>5.4729999999999999</v>
      </c>
      <c r="AX14" s="15">
        <v>5.4169999999999998</v>
      </c>
      <c r="AY14" s="15">
        <v>5.375</v>
      </c>
      <c r="AZ14" s="15">
        <v>5.3</v>
      </c>
      <c r="BA14" s="15">
        <v>5.2720000000000002</v>
      </c>
      <c r="BB14" s="15">
        <v>5.2130000000000001</v>
      </c>
      <c r="BC14" s="15">
        <v>4.883</v>
      </c>
      <c r="BD14" s="15">
        <v>4.9349999999999996</v>
      </c>
      <c r="BE14" s="15">
        <v>5.0439999999999996</v>
      </c>
      <c r="BF14" s="15">
        <v>5.0650000000000004</v>
      </c>
      <c r="BG14" s="15">
        <v>5.157</v>
      </c>
      <c r="BH14" s="15">
        <v>5.4539999999999997</v>
      </c>
      <c r="BI14" s="15">
        <v>5.4880000000000004</v>
      </c>
      <c r="BJ14" s="15">
        <v>5.5259999999999998</v>
      </c>
    </row>
    <row r="15" spans="1:62" ht="15" customHeight="1" x14ac:dyDescent="0.25">
      <c r="A15" s="3" t="s">
        <v>432</v>
      </c>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v>0.17199999999999999</v>
      </c>
      <c r="AC15" s="15">
        <v>0.154</v>
      </c>
      <c r="AD15" s="15">
        <v>0.155</v>
      </c>
      <c r="AE15" s="15">
        <v>0.186</v>
      </c>
      <c r="AF15" s="15">
        <v>0.20100000000000001</v>
      </c>
      <c r="AG15" s="15">
        <v>0.20899999999999999</v>
      </c>
      <c r="AH15" s="15">
        <v>0.216</v>
      </c>
      <c r="AI15" s="15">
        <v>0.20799999999999999</v>
      </c>
      <c r="AJ15" s="15">
        <v>0.2</v>
      </c>
      <c r="AK15" s="15">
        <v>0.17100000000000001</v>
      </c>
      <c r="AL15" s="15">
        <v>0.157</v>
      </c>
      <c r="AM15" s="15">
        <v>0.158</v>
      </c>
      <c r="AN15" s="15">
        <v>0.16600000000000001</v>
      </c>
      <c r="AO15" s="15">
        <v>0.161</v>
      </c>
      <c r="AP15" s="15">
        <v>0.22</v>
      </c>
      <c r="AQ15" s="15">
        <v>0.23200000000000001</v>
      </c>
      <c r="AR15" s="15">
        <v>0.219</v>
      </c>
      <c r="AS15" s="15">
        <v>0.221</v>
      </c>
      <c r="AT15" s="15">
        <v>0.216</v>
      </c>
      <c r="AU15" s="15">
        <v>0.218</v>
      </c>
      <c r="AV15" s="15">
        <v>0.38100000000000001</v>
      </c>
      <c r="AW15" s="15">
        <v>0.38</v>
      </c>
      <c r="AX15" s="15">
        <v>0.39100000000000001</v>
      </c>
      <c r="AY15" s="15">
        <v>0.41699999999999998</v>
      </c>
      <c r="AZ15" s="15">
        <v>0.439</v>
      </c>
      <c r="BA15" s="15">
        <v>0.46600000000000003</v>
      </c>
      <c r="BB15" s="15">
        <v>0.44800000000000001</v>
      </c>
      <c r="BC15" s="15">
        <v>0.41799999999999998</v>
      </c>
      <c r="BD15" s="15">
        <v>0.432</v>
      </c>
      <c r="BE15" s="15">
        <v>0.44700000000000001</v>
      </c>
      <c r="BF15" s="15">
        <v>0.45600000000000002</v>
      </c>
      <c r="BG15" s="15">
        <v>0.47</v>
      </c>
      <c r="BH15" s="15">
        <v>0.47699999999999998</v>
      </c>
      <c r="BI15" s="15">
        <v>0.47799999999999998</v>
      </c>
      <c r="BJ15" s="15">
        <v>0.48099999999999998</v>
      </c>
    </row>
    <row r="16" spans="1:62" ht="15" customHeight="1" x14ac:dyDescent="0.25">
      <c r="A16" s="3" t="s">
        <v>431</v>
      </c>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v>0</v>
      </c>
      <c r="AC16" s="15">
        <v>0</v>
      </c>
      <c r="AD16" s="15">
        <v>0</v>
      </c>
      <c r="AE16" s="15">
        <v>0</v>
      </c>
      <c r="AF16" s="15">
        <v>0</v>
      </c>
      <c r="AG16" s="15">
        <v>0</v>
      </c>
      <c r="AH16" s="15">
        <v>0</v>
      </c>
      <c r="AI16" s="15">
        <v>0</v>
      </c>
      <c r="AJ16" s="15">
        <v>0</v>
      </c>
      <c r="AK16" s="15">
        <v>0</v>
      </c>
      <c r="AL16" s="15">
        <v>0</v>
      </c>
      <c r="AM16" s="15">
        <v>0</v>
      </c>
      <c r="AN16" s="15">
        <v>0.307</v>
      </c>
      <c r="AO16" s="15">
        <v>0.30599999999999999</v>
      </c>
      <c r="AP16" s="15">
        <v>0.34200000000000003</v>
      </c>
      <c r="AQ16" s="15">
        <v>0.36399999999999999</v>
      </c>
      <c r="AR16" s="15">
        <v>0.34899999999999998</v>
      </c>
      <c r="AS16" s="15">
        <v>0.33900000000000002</v>
      </c>
      <c r="AT16" s="15">
        <v>0.30499999999999999</v>
      </c>
      <c r="AU16" s="15">
        <v>0.27</v>
      </c>
      <c r="AV16" s="15">
        <v>0.753</v>
      </c>
      <c r="AW16" s="15">
        <v>0.74099999999999999</v>
      </c>
      <c r="AX16" s="15">
        <v>0.73</v>
      </c>
      <c r="AY16" s="15">
        <v>0.747</v>
      </c>
      <c r="AZ16" s="15">
        <v>0.76400000000000001</v>
      </c>
      <c r="BA16" s="15">
        <v>0.80200000000000005</v>
      </c>
      <c r="BB16" s="15">
        <v>0.69799999999999995</v>
      </c>
      <c r="BC16" s="15">
        <v>0.65900000000000003</v>
      </c>
      <c r="BD16" s="15">
        <v>0.67300000000000004</v>
      </c>
      <c r="BE16" s="15">
        <v>0.69899999999999995</v>
      </c>
      <c r="BF16" s="15">
        <v>0.71699999999999997</v>
      </c>
      <c r="BG16" s="15">
        <v>0.71099999999999997</v>
      </c>
      <c r="BH16" s="15">
        <v>0.71899999999999997</v>
      </c>
      <c r="BI16" s="15">
        <v>0.72499999999999998</v>
      </c>
      <c r="BJ16" s="15">
        <v>0.73199999999999998</v>
      </c>
    </row>
    <row r="17" spans="1:62" ht="15" customHeight="1" x14ac:dyDescent="0.25">
      <c r="A17" s="3" t="s">
        <v>75</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v>0</v>
      </c>
      <c r="AB17" s="15">
        <v>0</v>
      </c>
      <c r="AC17" s="15">
        <v>0</v>
      </c>
      <c r="AD17" s="15">
        <v>0</v>
      </c>
      <c r="AE17" s="15">
        <v>-0.01</v>
      </c>
      <c r="AF17" s="15">
        <v>-4.2000000000000003E-2</v>
      </c>
      <c r="AG17" s="15">
        <v>-2.3E-2</v>
      </c>
      <c r="AH17" s="15">
        <v>-4.2999999999999997E-2</v>
      </c>
      <c r="AI17" s="15">
        <v>-3.4000000000000002E-2</v>
      </c>
      <c r="AJ17" s="15">
        <v>-1.2999999999999999E-2</v>
      </c>
      <c r="AK17" s="15">
        <v>-8.0000000000000002E-3</v>
      </c>
      <c r="AL17" s="15">
        <v>-4.0000000000000001E-3</v>
      </c>
      <c r="AM17" s="15">
        <v>-2E-3</v>
      </c>
      <c r="AN17" s="15">
        <v>0.10100000000000001</v>
      </c>
      <c r="AO17" s="15">
        <v>0.13800000000000001</v>
      </c>
      <c r="AP17" s="15">
        <v>0.156</v>
      </c>
      <c r="AQ17" s="15">
        <v>0.22900000000000001</v>
      </c>
      <c r="AR17" s="15">
        <v>0.26900000000000002</v>
      </c>
      <c r="AS17" s="15">
        <v>0.254</v>
      </c>
      <c r="AT17" s="15">
        <v>0.27600000000000002</v>
      </c>
      <c r="AU17" s="15">
        <v>0.27700000000000002</v>
      </c>
      <c r="AV17" s="15">
        <v>0.21099999999999999</v>
      </c>
      <c r="AW17" s="15">
        <v>0.20399999999999999</v>
      </c>
      <c r="AX17" s="15">
        <v>0.19800000000000001</v>
      </c>
      <c r="AY17" s="15">
        <v>0.19</v>
      </c>
      <c r="AZ17" s="15">
        <v>0.188</v>
      </c>
      <c r="BA17" s="15">
        <v>0.753</v>
      </c>
      <c r="BB17" s="15">
        <v>0.70199999999999996</v>
      </c>
      <c r="BC17" s="15">
        <v>0.27900000000000003</v>
      </c>
      <c r="BD17" s="15">
        <v>0.18</v>
      </c>
      <c r="BE17" s="15">
        <v>0.193</v>
      </c>
      <c r="BF17" s="15">
        <v>0.17899999999999999</v>
      </c>
      <c r="BG17" s="15">
        <v>0.20300000000000001</v>
      </c>
      <c r="BH17" s="15">
        <v>0.214</v>
      </c>
      <c r="BI17" s="15">
        <v>0.20699999999999999</v>
      </c>
      <c r="BJ17" s="15">
        <v>0.16200000000000001</v>
      </c>
    </row>
    <row r="18" spans="1:62" ht="15" customHeight="1" x14ac:dyDescent="0.25">
      <c r="A18" s="3" t="s">
        <v>214</v>
      </c>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v>13.9</v>
      </c>
      <c r="AB18" s="15">
        <v>14.321</v>
      </c>
      <c r="AC18" s="15">
        <v>13.622</v>
      </c>
      <c r="AD18" s="15">
        <v>12.311</v>
      </c>
      <c r="AE18" s="15">
        <v>11.858000000000001</v>
      </c>
      <c r="AF18" s="15">
        <v>11.381</v>
      </c>
      <c r="AG18" s="15">
        <v>10.894</v>
      </c>
      <c r="AH18" s="15">
        <v>11.388999999999999</v>
      </c>
      <c r="AI18" s="15">
        <v>11.401999999999999</v>
      </c>
      <c r="AJ18" s="15">
        <v>11.614000000000001</v>
      </c>
      <c r="AK18" s="15">
        <v>11.477</v>
      </c>
      <c r="AL18" s="15">
        <v>11.157</v>
      </c>
      <c r="AM18" s="15">
        <v>11.204000000000001</v>
      </c>
      <c r="AN18" s="15">
        <v>10.631</v>
      </c>
      <c r="AO18" s="15">
        <v>11.007</v>
      </c>
      <c r="AP18" s="15">
        <v>11.972</v>
      </c>
      <c r="AQ18" s="15">
        <v>12.374000000000001</v>
      </c>
      <c r="AR18" s="15">
        <v>12.393000000000001</v>
      </c>
      <c r="AS18" s="15">
        <v>12.513</v>
      </c>
      <c r="AT18" s="15">
        <v>12.885999999999999</v>
      </c>
      <c r="AU18" s="15">
        <v>12.686999999999999</v>
      </c>
      <c r="AV18" s="15">
        <v>12.433</v>
      </c>
      <c r="AW18" s="15">
        <v>12.291</v>
      </c>
      <c r="AX18" s="15">
        <v>11.867000000000001</v>
      </c>
      <c r="AY18" s="15">
        <v>11.444000000000001</v>
      </c>
      <c r="AZ18" s="15">
        <v>11.138</v>
      </c>
      <c r="BA18" s="15">
        <v>12.224</v>
      </c>
      <c r="BB18" s="15">
        <v>11.763</v>
      </c>
      <c r="BC18" s="15">
        <v>11.256</v>
      </c>
      <c r="BD18" s="15">
        <v>11.47</v>
      </c>
      <c r="BE18" s="15">
        <v>12.278</v>
      </c>
      <c r="BF18" s="15">
        <v>12.286</v>
      </c>
      <c r="BG18" s="15">
        <v>13.026</v>
      </c>
      <c r="BH18" s="15">
        <v>12.702999999999999</v>
      </c>
      <c r="BI18" s="15">
        <v>12.58</v>
      </c>
      <c r="BJ18" s="15">
        <v>12.621</v>
      </c>
    </row>
    <row r="19" spans="1:62" ht="15" customHeight="1" x14ac:dyDescent="0.25">
      <c r="A19" s="3" t="s">
        <v>215</v>
      </c>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v>5.3</v>
      </c>
      <c r="AB19" s="15">
        <v>5.2409999999999997</v>
      </c>
      <c r="AC19" s="15">
        <v>5.202</v>
      </c>
      <c r="AD19" s="15">
        <v>5.0350000000000001</v>
      </c>
      <c r="AE19" s="15">
        <v>4.8449999999999998</v>
      </c>
      <c r="AF19" s="15">
        <v>4.7460000000000004</v>
      </c>
      <c r="AG19" s="15">
        <v>4.5549999999999997</v>
      </c>
      <c r="AH19" s="15">
        <v>4.5140000000000002</v>
      </c>
      <c r="AI19" s="15">
        <v>4.556</v>
      </c>
      <c r="AJ19" s="15">
        <v>4.6479999999999997</v>
      </c>
      <c r="AK19" s="15">
        <v>4.577</v>
      </c>
      <c r="AL19" s="15">
        <v>4.4720000000000004</v>
      </c>
      <c r="AM19" s="15">
        <v>4.3390000000000004</v>
      </c>
      <c r="AN19" s="15">
        <v>4.2489999999999997</v>
      </c>
      <c r="AO19" s="15">
        <v>4.2450000000000001</v>
      </c>
      <c r="AP19" s="15">
        <v>4.5590000000000002</v>
      </c>
      <c r="AQ19" s="15">
        <v>4.6159999999999997</v>
      </c>
      <c r="AR19" s="15">
        <v>4.72</v>
      </c>
      <c r="AS19" s="15">
        <v>4.9009999999999998</v>
      </c>
      <c r="AT19" s="15">
        <v>5.0229999999999997</v>
      </c>
      <c r="AU19" s="15">
        <v>5.1139999999999999</v>
      </c>
      <c r="AV19" s="15">
        <v>5.1849999999999996</v>
      </c>
      <c r="AW19" s="15">
        <v>5.1879999999999997</v>
      </c>
      <c r="AX19" s="15">
        <v>5.0350000000000001</v>
      </c>
      <c r="AY19" s="15">
        <v>4.8940000000000001</v>
      </c>
      <c r="AZ19" s="15">
        <v>4.8040000000000003</v>
      </c>
      <c r="BA19" s="15">
        <v>5.0940000000000003</v>
      </c>
      <c r="BB19" s="15">
        <v>4.8559999999999999</v>
      </c>
      <c r="BC19" s="15">
        <v>4.4630000000000001</v>
      </c>
      <c r="BD19" s="15">
        <v>4.5229999999999997</v>
      </c>
      <c r="BE19" s="15">
        <v>4.6139999999999999</v>
      </c>
      <c r="BF19" s="15">
        <v>4.6520000000000001</v>
      </c>
      <c r="BG19" s="15">
        <v>4.7320000000000002</v>
      </c>
      <c r="BH19" s="15">
        <v>4.83</v>
      </c>
      <c r="BI19" s="15">
        <v>4.8380000000000001</v>
      </c>
      <c r="BJ19" s="15">
        <v>4.9169999999999998</v>
      </c>
    </row>
    <row r="20" spans="1:62" ht="15" customHeight="1" x14ac:dyDescent="0.25">
      <c r="A20" s="3" t="s">
        <v>216</v>
      </c>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v>2.9</v>
      </c>
      <c r="AB20" s="15">
        <v>2.851</v>
      </c>
      <c r="AC20" s="15">
        <v>3.1059999999999999</v>
      </c>
      <c r="AD20" s="15">
        <v>2.6760000000000002</v>
      </c>
      <c r="AE20" s="15">
        <v>2.2519999999999998</v>
      </c>
      <c r="AF20" s="15">
        <v>1.9350000000000001</v>
      </c>
      <c r="AG20" s="15">
        <v>1.696</v>
      </c>
      <c r="AH20" s="15">
        <v>1.6579999999999999</v>
      </c>
      <c r="AI20" s="15">
        <v>1.7030000000000001</v>
      </c>
      <c r="AJ20" s="15">
        <v>1.964</v>
      </c>
      <c r="AK20" s="15">
        <v>2.012</v>
      </c>
      <c r="AL20" s="15">
        <v>1.9419999999999999</v>
      </c>
      <c r="AM20" s="15">
        <v>1.764</v>
      </c>
      <c r="AN20" s="15">
        <v>1.4990000000000001</v>
      </c>
      <c r="AO20" s="15">
        <v>1.361</v>
      </c>
      <c r="AP20" s="15">
        <v>1.76</v>
      </c>
      <c r="AQ20" s="15">
        <v>1.992</v>
      </c>
      <c r="AR20" s="15">
        <v>1.992</v>
      </c>
      <c r="AS20" s="15">
        <v>2.1819999999999999</v>
      </c>
      <c r="AT20" s="15">
        <v>2.38</v>
      </c>
      <c r="AU20" s="15">
        <v>2.15</v>
      </c>
      <c r="AV20" s="15">
        <v>1.9830000000000001</v>
      </c>
      <c r="AW20" s="15">
        <v>1.875</v>
      </c>
      <c r="AX20" s="15">
        <v>1.7430000000000001</v>
      </c>
      <c r="AY20" s="15">
        <v>1.639</v>
      </c>
      <c r="AZ20" s="15">
        <v>1.4650000000000001</v>
      </c>
      <c r="BA20" s="15">
        <v>1.5429999999999999</v>
      </c>
      <c r="BB20" s="15">
        <v>1.327</v>
      </c>
      <c r="BC20" s="15">
        <v>1.032</v>
      </c>
      <c r="BD20" s="15">
        <v>1.0640000000000001</v>
      </c>
      <c r="BE20" s="15">
        <v>1.1100000000000001</v>
      </c>
      <c r="BF20" s="15">
        <v>1.1519999999999999</v>
      </c>
      <c r="BG20" s="15">
        <v>1.1890000000000001</v>
      </c>
      <c r="BH20" s="15">
        <v>1.157</v>
      </c>
      <c r="BI20" s="15">
        <v>1.163</v>
      </c>
      <c r="BJ20" s="15">
        <v>1.173</v>
      </c>
    </row>
    <row r="21" spans="1:62" ht="15" customHeight="1" x14ac:dyDescent="0.25">
      <c r="A21" s="3" t="s">
        <v>217</v>
      </c>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v>1</v>
      </c>
      <c r="AB21" s="15">
        <v>2.7389999999999999</v>
      </c>
      <c r="AC21" s="15">
        <v>2.5950000000000002</v>
      </c>
      <c r="AD21" s="15">
        <v>2.5150000000000001</v>
      </c>
      <c r="AE21" s="15">
        <v>2.4340000000000002</v>
      </c>
      <c r="AF21" s="15">
        <v>2.3479999999999999</v>
      </c>
      <c r="AG21" s="15">
        <v>2.2509999999999999</v>
      </c>
      <c r="AH21" s="15">
        <v>2.2269999999999999</v>
      </c>
      <c r="AI21" s="15">
        <v>2.194</v>
      </c>
      <c r="AJ21" s="15">
        <v>2.2200000000000002</v>
      </c>
      <c r="AK21" s="15">
        <v>2.1</v>
      </c>
      <c r="AL21" s="15">
        <v>1.917</v>
      </c>
      <c r="AM21" s="15">
        <v>1.714</v>
      </c>
      <c r="AN21" s="15">
        <v>1.6739999999999999</v>
      </c>
      <c r="AO21" s="15">
        <v>1.677</v>
      </c>
      <c r="AP21" s="15">
        <v>1.7250000000000001</v>
      </c>
      <c r="AQ21" s="15">
        <v>1.6919999999999999</v>
      </c>
      <c r="AR21" s="15">
        <v>1.6439999999999999</v>
      </c>
      <c r="AS21" s="15">
        <v>1.61</v>
      </c>
      <c r="AT21" s="15">
        <v>1.6060000000000001</v>
      </c>
      <c r="AU21" s="15">
        <v>1.915</v>
      </c>
      <c r="AV21" s="15">
        <v>1.871</v>
      </c>
      <c r="AW21" s="15">
        <v>1.8660000000000001</v>
      </c>
      <c r="AX21" s="15">
        <v>1.843</v>
      </c>
      <c r="AY21" s="15">
        <v>2.089</v>
      </c>
      <c r="AZ21" s="15">
        <v>2.0720000000000001</v>
      </c>
      <c r="BA21" s="15">
        <v>2.2210000000000001</v>
      </c>
      <c r="BB21" s="15">
        <v>2.1120000000000001</v>
      </c>
      <c r="BC21" s="15">
        <v>1.9810000000000001</v>
      </c>
      <c r="BD21" s="15">
        <v>2.2160000000000002</v>
      </c>
      <c r="BE21" s="15">
        <v>2.234</v>
      </c>
      <c r="BF21" s="15">
        <v>2.282</v>
      </c>
      <c r="BG21" s="15">
        <v>2.3109999999999999</v>
      </c>
      <c r="BH21" s="15">
        <v>2.3410000000000002</v>
      </c>
      <c r="BI21" s="15">
        <v>2.375</v>
      </c>
      <c r="BJ21" s="15">
        <v>2.391</v>
      </c>
    </row>
    <row r="22" spans="1:62" ht="15" customHeight="1" x14ac:dyDescent="0.25">
      <c r="A22" s="3" t="s">
        <v>75</v>
      </c>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v>4.7</v>
      </c>
      <c r="AB22" s="15">
        <v>3.4910000000000001</v>
      </c>
      <c r="AC22" s="15">
        <v>2.72</v>
      </c>
      <c r="AD22" s="15">
        <v>2.0840000000000001</v>
      </c>
      <c r="AE22" s="15">
        <v>2.327</v>
      </c>
      <c r="AF22" s="15">
        <v>2.3519999999999999</v>
      </c>
      <c r="AG22" s="15">
        <v>2.3929999999999998</v>
      </c>
      <c r="AH22" s="15">
        <v>2.9910000000000001</v>
      </c>
      <c r="AI22" s="15">
        <v>2.9489999999999998</v>
      </c>
      <c r="AJ22" s="15">
        <v>2.782</v>
      </c>
      <c r="AK22" s="15">
        <v>2.7869999999999999</v>
      </c>
      <c r="AL22" s="15">
        <v>2.827</v>
      </c>
      <c r="AM22" s="15">
        <v>3.387</v>
      </c>
      <c r="AN22" s="15">
        <v>3.2080000000000002</v>
      </c>
      <c r="AO22" s="15">
        <v>3.7240000000000002</v>
      </c>
      <c r="AP22" s="15">
        <v>3.9279999999999999</v>
      </c>
      <c r="AQ22" s="15">
        <v>4.0730000000000004</v>
      </c>
      <c r="AR22" s="15">
        <v>4.0369999999999999</v>
      </c>
      <c r="AS22" s="15">
        <v>3.82</v>
      </c>
      <c r="AT22" s="15">
        <v>3.8769999999999998</v>
      </c>
      <c r="AU22" s="15">
        <v>3.5070000000000001</v>
      </c>
      <c r="AV22" s="15">
        <v>3.3940000000000001</v>
      </c>
      <c r="AW22" s="15">
        <v>3.363</v>
      </c>
      <c r="AX22" s="15">
        <v>3.2469999999999999</v>
      </c>
      <c r="AY22" s="15">
        <v>2.8210000000000002</v>
      </c>
      <c r="AZ22" s="15">
        <v>2.7970000000000002</v>
      </c>
      <c r="BA22" s="15">
        <v>3.3650000000000002</v>
      </c>
      <c r="BB22" s="15">
        <v>3.4689999999999999</v>
      </c>
      <c r="BC22" s="15">
        <v>3.7789999999999999</v>
      </c>
      <c r="BD22" s="15">
        <v>3.6659999999999999</v>
      </c>
      <c r="BE22" s="15">
        <v>4.319</v>
      </c>
      <c r="BF22" s="15">
        <v>4.1989999999999998</v>
      </c>
      <c r="BG22" s="15">
        <v>4.7949999999999999</v>
      </c>
      <c r="BH22" s="15">
        <v>4.375</v>
      </c>
      <c r="BI22" s="15">
        <v>4.2039999999999997</v>
      </c>
      <c r="BJ22" s="15">
        <v>4.1390000000000002</v>
      </c>
    </row>
    <row r="23" spans="1:62" ht="15" customHeight="1" x14ac:dyDescent="0.25">
      <c r="A23" s="3" t="s">
        <v>426</v>
      </c>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v>6.9</v>
      </c>
      <c r="AB23" s="15">
        <v>6.7619999999999996</v>
      </c>
      <c r="AC23" s="15">
        <v>1.8839999999999999</v>
      </c>
      <c r="AD23" s="15">
        <v>2.0219999999999998</v>
      </c>
      <c r="AE23" s="15">
        <v>2.2490000000000001</v>
      </c>
      <c r="AF23" s="15">
        <v>2.1480000000000001</v>
      </c>
      <c r="AG23" s="15">
        <v>2.0219999999999998</v>
      </c>
      <c r="AH23" s="15">
        <v>2.1629999999999998</v>
      </c>
      <c r="AI23" s="15">
        <v>1.8859999999999999</v>
      </c>
      <c r="AJ23" s="15">
        <v>1.8420000000000001</v>
      </c>
      <c r="AK23" s="15">
        <v>1.774</v>
      </c>
      <c r="AL23" s="15">
        <v>1.5649999999999999</v>
      </c>
      <c r="AM23" s="15">
        <v>1.55</v>
      </c>
      <c r="AN23" s="15">
        <v>1.4239999999999999</v>
      </c>
      <c r="AO23" s="15">
        <v>1.4630000000000001</v>
      </c>
      <c r="AP23" s="15">
        <v>2.1930000000000001</v>
      </c>
      <c r="AQ23" s="15">
        <v>2.0459999999999998</v>
      </c>
      <c r="AR23" s="15">
        <v>1.7130000000000001</v>
      </c>
      <c r="AS23" s="15">
        <v>1.653</v>
      </c>
      <c r="AT23" s="15">
        <v>1.633</v>
      </c>
      <c r="AU23" s="15">
        <v>1.3879999999999999</v>
      </c>
      <c r="AV23" s="15">
        <v>1.387</v>
      </c>
      <c r="AW23" s="15">
        <v>1.468</v>
      </c>
      <c r="AX23" s="15">
        <v>1.3340000000000001</v>
      </c>
      <c r="AY23" s="15">
        <v>1.4910000000000001</v>
      </c>
      <c r="AZ23" s="15">
        <v>1.4670000000000001</v>
      </c>
      <c r="BA23" s="15">
        <v>3.9449999999999998</v>
      </c>
      <c r="BB23" s="15">
        <v>3.4809999999999999</v>
      </c>
      <c r="BC23" s="15">
        <v>2.3420000000000001</v>
      </c>
      <c r="BD23" s="15">
        <v>2.0369999999999999</v>
      </c>
      <c r="BE23" s="15">
        <v>1.4139999999999999</v>
      </c>
      <c r="BF23" s="15">
        <v>1.5649999999999999</v>
      </c>
      <c r="BG23" s="15">
        <v>1.54</v>
      </c>
      <c r="BH23" s="15">
        <v>1.577</v>
      </c>
      <c r="BI23" s="15">
        <v>1.603</v>
      </c>
      <c r="BJ23" s="15">
        <v>1.5660000000000001</v>
      </c>
    </row>
    <row r="24" spans="1:62" ht="15" customHeight="1" x14ac:dyDescent="0.25">
      <c r="A24" s="3" t="s">
        <v>218</v>
      </c>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v>2.2999999999999998</v>
      </c>
      <c r="AB24" s="15">
        <v>2.2170000000000001</v>
      </c>
      <c r="AC24" s="15">
        <v>2.2290000000000001</v>
      </c>
      <c r="AD24" s="15">
        <v>2.2240000000000002</v>
      </c>
      <c r="AE24" s="15">
        <v>2.1429999999999998</v>
      </c>
      <c r="AF24" s="15">
        <v>2.0790000000000002</v>
      </c>
      <c r="AG24" s="15">
        <v>2.0590000000000002</v>
      </c>
      <c r="AH24" s="15">
        <v>1.954</v>
      </c>
      <c r="AI24" s="15">
        <v>1.8560000000000001</v>
      </c>
      <c r="AJ24" s="15">
        <v>1.7330000000000001</v>
      </c>
      <c r="AK24" s="15">
        <v>1.8169999999999999</v>
      </c>
      <c r="AL24" s="15">
        <v>2.0070000000000001</v>
      </c>
      <c r="AM24" s="15">
        <v>1.9390000000000001</v>
      </c>
      <c r="AN24" s="15">
        <v>1.883</v>
      </c>
      <c r="AO24" s="15">
        <v>2.0529999999999999</v>
      </c>
      <c r="AP24" s="15">
        <v>1.6140000000000001</v>
      </c>
      <c r="AQ24" s="15">
        <v>1.9410000000000001</v>
      </c>
      <c r="AR24" s="15">
        <v>1.8089999999999999</v>
      </c>
      <c r="AS24" s="15">
        <v>1.7130000000000001</v>
      </c>
      <c r="AT24" s="15">
        <v>1.77</v>
      </c>
      <c r="AU24" s="15">
        <v>2.0459999999999998</v>
      </c>
      <c r="AV24" s="15">
        <v>1.9970000000000001</v>
      </c>
      <c r="AW24" s="15">
        <v>1.492</v>
      </c>
      <c r="AX24" s="15">
        <v>1.607</v>
      </c>
      <c r="AY24" s="15">
        <v>1.7450000000000001</v>
      </c>
      <c r="AZ24" s="15">
        <v>1.712</v>
      </c>
      <c r="BA24" s="15">
        <v>1.976</v>
      </c>
      <c r="BB24" s="15">
        <v>1.8520000000000001</v>
      </c>
      <c r="BC24" s="15">
        <v>1.921</v>
      </c>
      <c r="BD24" s="15">
        <v>1.766</v>
      </c>
      <c r="BE24" s="15">
        <v>1.5740000000000001</v>
      </c>
      <c r="BF24" s="15">
        <v>1.651</v>
      </c>
      <c r="BG24" s="15">
        <v>1.8540000000000001</v>
      </c>
      <c r="BH24" s="15">
        <v>1.5629999999999999</v>
      </c>
      <c r="BI24" s="15">
        <v>1.651</v>
      </c>
      <c r="BJ24" s="15">
        <v>1.589</v>
      </c>
    </row>
    <row r="25" spans="1:62" ht="15" customHeight="1" x14ac:dyDescent="0.25">
      <c r="A25" s="3" t="s">
        <v>219</v>
      </c>
      <c r="B25" s="15">
        <v>2.7509999999999999</v>
      </c>
      <c r="C25" s="15">
        <v>2.6989999999999998</v>
      </c>
      <c r="D25" s="15">
        <v>2.5470000000000002</v>
      </c>
      <c r="E25" s="15">
        <v>2.5489999999999999</v>
      </c>
      <c r="F25" s="15">
        <v>2.7360000000000002</v>
      </c>
      <c r="G25" s="15">
        <v>2.78</v>
      </c>
      <c r="H25" s="15">
        <v>2.7930000000000001</v>
      </c>
      <c r="I25" s="15">
        <v>2.8479999999999999</v>
      </c>
      <c r="J25" s="15">
        <v>2.9910000000000001</v>
      </c>
      <c r="K25" s="15">
        <v>3.125</v>
      </c>
      <c r="L25" s="15">
        <v>3.4950000000000001</v>
      </c>
      <c r="M25" s="15">
        <v>4.1269999999999998</v>
      </c>
      <c r="N25" s="15">
        <v>4.8019999999999996</v>
      </c>
      <c r="O25" s="15">
        <v>5.2610000000000001</v>
      </c>
      <c r="P25" s="15">
        <v>5.5919999999999996</v>
      </c>
      <c r="Q25" s="15">
        <v>5.8819999999999997</v>
      </c>
      <c r="R25" s="15">
        <v>5.8620000000000001</v>
      </c>
      <c r="S25" s="15">
        <v>5.76</v>
      </c>
      <c r="T25" s="15">
        <v>5.6680000000000001</v>
      </c>
      <c r="U25" s="15">
        <v>5.3890000000000002</v>
      </c>
      <c r="V25" s="15">
        <v>5.4470000000000001</v>
      </c>
      <c r="W25" s="15">
        <v>5.6420000000000003</v>
      </c>
      <c r="X25" s="15">
        <v>5.843</v>
      </c>
      <c r="Y25" s="15">
        <v>5.6829999999999998</v>
      </c>
      <c r="Z25" s="15">
        <v>5.1050000000000004</v>
      </c>
      <c r="AA25" s="15">
        <v>5.2</v>
      </c>
      <c r="AB25" s="15">
        <v>5.3650000000000002</v>
      </c>
      <c r="AC25" s="15">
        <v>4.9950000000000001</v>
      </c>
      <c r="AD25" s="15">
        <v>4.649</v>
      </c>
      <c r="AE25" s="15">
        <v>4.3579999999999997</v>
      </c>
      <c r="AF25" s="15">
        <v>4.0389999999999997</v>
      </c>
      <c r="AG25" s="15">
        <v>3.4390000000000001</v>
      </c>
      <c r="AH25" s="15">
        <v>3.0110000000000001</v>
      </c>
      <c r="AI25" s="15">
        <v>2.694</v>
      </c>
      <c r="AJ25" s="15">
        <v>2.476</v>
      </c>
      <c r="AK25" s="15">
        <v>2.4089999999999998</v>
      </c>
      <c r="AL25" s="15">
        <v>2.2530000000000001</v>
      </c>
      <c r="AM25" s="15">
        <v>2.0859999999999999</v>
      </c>
      <c r="AN25" s="15">
        <v>2.0670000000000002</v>
      </c>
      <c r="AO25" s="15">
        <v>2.1389999999999998</v>
      </c>
      <c r="AP25" s="15">
        <v>2.1019999999999999</v>
      </c>
      <c r="AQ25" s="15">
        <v>1.88</v>
      </c>
      <c r="AR25" s="15">
        <v>1.857</v>
      </c>
      <c r="AS25" s="15">
        <v>1.74</v>
      </c>
      <c r="AT25" s="15">
        <v>1.679</v>
      </c>
      <c r="AU25" s="15">
        <v>1.5189999999999999</v>
      </c>
      <c r="AV25" s="15">
        <v>1.34</v>
      </c>
      <c r="AW25" s="15">
        <v>1.1879999999999999</v>
      </c>
      <c r="AX25" s="15">
        <v>1.0189999999999999</v>
      </c>
      <c r="AY25" s="15">
        <v>0.90600000000000003</v>
      </c>
      <c r="AZ25" s="15">
        <v>0.77700000000000002</v>
      </c>
      <c r="BA25" s="15">
        <v>0.69299999999999995</v>
      </c>
      <c r="BB25" s="15">
        <v>0.54300000000000004</v>
      </c>
      <c r="BC25" s="15">
        <v>0.56899999999999995</v>
      </c>
      <c r="BD25" s="15">
        <v>0.68500000000000005</v>
      </c>
      <c r="BE25" s="15">
        <v>0.69399999999999995</v>
      </c>
      <c r="BF25" s="15">
        <v>0.76700000000000002</v>
      </c>
      <c r="BG25" s="15">
        <v>0.877</v>
      </c>
      <c r="BH25" s="15">
        <v>0.97499999999999998</v>
      </c>
      <c r="BI25" s="15">
        <v>0.999</v>
      </c>
      <c r="BJ25" s="15">
        <v>1.075</v>
      </c>
    </row>
    <row r="26" spans="1:62" ht="15" customHeight="1" x14ac:dyDescent="0.25">
      <c r="A26" s="3" t="s">
        <v>427</v>
      </c>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v>54.847000000000001</v>
      </c>
      <c r="AC26" s="15">
        <v>48.271999999999998</v>
      </c>
      <c r="AD26" s="15">
        <v>46.395000000000003</v>
      </c>
      <c r="AE26" s="15">
        <v>45.273000000000003</v>
      </c>
      <c r="AF26" s="15">
        <v>44.2</v>
      </c>
      <c r="AG26" s="15">
        <v>43.082000000000001</v>
      </c>
      <c r="AH26" s="15">
        <v>43.709000000000003</v>
      </c>
      <c r="AI26" s="15">
        <v>44.302999999999997</v>
      </c>
      <c r="AJ26" s="15">
        <v>45.243000000000002</v>
      </c>
      <c r="AK26" s="15">
        <v>44.444000000000003</v>
      </c>
      <c r="AL26" s="15">
        <v>43.341000000000001</v>
      </c>
      <c r="AM26" s="15">
        <v>44.219000000000001</v>
      </c>
      <c r="AN26" s="15">
        <v>43.34</v>
      </c>
      <c r="AO26" s="15">
        <v>44.305999999999997</v>
      </c>
      <c r="AP26" s="15">
        <v>48.143999999999998</v>
      </c>
      <c r="AQ26" s="15">
        <v>48.725000000000001</v>
      </c>
      <c r="AR26" s="15">
        <v>47.771000000000001</v>
      </c>
      <c r="AS26" s="15">
        <v>47.564</v>
      </c>
      <c r="AT26" s="15">
        <v>47.509</v>
      </c>
      <c r="AU26" s="15">
        <v>46.801000000000002</v>
      </c>
      <c r="AV26" s="15">
        <v>45.491</v>
      </c>
      <c r="AW26" s="15">
        <v>44.198</v>
      </c>
      <c r="AX26" s="15">
        <v>43.116</v>
      </c>
      <c r="AY26" s="15">
        <v>42.837000000000003</v>
      </c>
      <c r="AZ26" s="15">
        <v>42.406999999999996</v>
      </c>
      <c r="BA26" s="15">
        <v>48.13</v>
      </c>
      <c r="BB26" s="15">
        <v>46.247999999999998</v>
      </c>
      <c r="BC26" s="15">
        <v>43.603000000000002</v>
      </c>
      <c r="BD26" s="15">
        <v>43.377000000000002</v>
      </c>
      <c r="BE26" s="15">
        <v>43.529000000000003</v>
      </c>
      <c r="BF26" s="15">
        <v>44.02</v>
      </c>
      <c r="BG26" s="15">
        <v>45.155000000000001</v>
      </c>
      <c r="BH26" s="15">
        <v>44.838999999999999</v>
      </c>
      <c r="BI26" s="15">
        <v>44.970999999999997</v>
      </c>
      <c r="BJ26" s="15">
        <v>45.350999999999999</v>
      </c>
    </row>
    <row r="27" spans="1:62" ht="15" customHeight="1" x14ac:dyDescent="0.25">
      <c r="A27" s="3" t="s">
        <v>220</v>
      </c>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v>7.7</v>
      </c>
      <c r="AB27" s="15">
        <v>8.4990000000000006</v>
      </c>
      <c r="AC27" s="15">
        <v>8.7330000000000005</v>
      </c>
      <c r="AD27" s="15">
        <v>7.88</v>
      </c>
      <c r="AE27" s="15">
        <v>7.32</v>
      </c>
      <c r="AF27" s="15">
        <v>6.9240000000000004</v>
      </c>
      <c r="AG27" s="15">
        <v>6.99</v>
      </c>
      <c r="AH27" s="15">
        <v>7.1870000000000003</v>
      </c>
      <c r="AI27" s="15">
        <v>6.5369999999999999</v>
      </c>
      <c r="AJ27" s="15">
        <v>6.7009999999999996</v>
      </c>
      <c r="AK27" s="15">
        <v>7.2919999999999998</v>
      </c>
      <c r="AL27" s="15">
        <v>7.2519999999999998</v>
      </c>
      <c r="AM27" s="15">
        <v>7.76</v>
      </c>
      <c r="AN27" s="15">
        <v>7.157</v>
      </c>
      <c r="AO27" s="15">
        <v>7.8949999999999996</v>
      </c>
      <c r="AP27" s="15">
        <v>7.4459999999999997</v>
      </c>
      <c r="AQ27" s="15">
        <v>7.3659999999999997</v>
      </c>
      <c r="AR27" s="15">
        <v>7.4320000000000004</v>
      </c>
      <c r="AS27" s="15">
        <v>7.6710000000000003</v>
      </c>
      <c r="AT27" s="15">
        <v>7.9909999999999997</v>
      </c>
      <c r="AU27" s="15">
        <v>7.0449999999999999</v>
      </c>
      <c r="AV27" s="15">
        <v>6.4509999999999996</v>
      </c>
      <c r="AW27" s="15">
        <v>5.8730000000000002</v>
      </c>
      <c r="AX27" s="15">
        <v>5.6639999999999997</v>
      </c>
      <c r="AY27" s="15">
        <v>5.4729999999999999</v>
      </c>
      <c r="AZ27" s="15">
        <v>5.077</v>
      </c>
      <c r="BA27" s="15">
        <v>4.8220000000000001</v>
      </c>
      <c r="BB27" s="15">
        <v>4.8959999999999999</v>
      </c>
      <c r="BC27" s="15">
        <v>5.4720000000000004</v>
      </c>
      <c r="BD27" s="15">
        <v>4.4550000000000001</v>
      </c>
      <c r="BE27" s="15">
        <v>4.359</v>
      </c>
      <c r="BF27" s="15">
        <v>4.359</v>
      </c>
      <c r="BG27" s="15">
        <v>4.3319999999999999</v>
      </c>
      <c r="BH27" s="15">
        <v>4.3760000000000003</v>
      </c>
      <c r="BI27" s="15">
        <v>4.3339999999999996</v>
      </c>
      <c r="BJ27" s="15">
        <v>4.2329999999999997</v>
      </c>
    </row>
    <row r="28" spans="1:62" ht="15" customHeight="1" x14ac:dyDescent="0.25">
      <c r="A28" s="3" t="s">
        <v>428</v>
      </c>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v>46.427999999999997</v>
      </c>
      <c r="AC28" s="15">
        <v>39.539000000000001</v>
      </c>
      <c r="AD28" s="15">
        <v>38.514000000000003</v>
      </c>
      <c r="AE28" s="15">
        <v>37.953000000000003</v>
      </c>
      <c r="AF28" s="15">
        <v>37.276000000000003</v>
      </c>
      <c r="AG28" s="15">
        <v>36.091999999999999</v>
      </c>
      <c r="AH28" s="15">
        <v>36.521999999999998</v>
      </c>
      <c r="AI28" s="15">
        <v>37.765999999999998</v>
      </c>
      <c r="AJ28" s="15">
        <v>38.542000000000002</v>
      </c>
      <c r="AK28" s="15">
        <v>37.152999999999999</v>
      </c>
      <c r="AL28" s="15">
        <v>36.088000000000001</v>
      </c>
      <c r="AM28" s="15">
        <v>36.457999999999998</v>
      </c>
      <c r="AN28" s="15">
        <v>36.183999999999997</v>
      </c>
      <c r="AO28" s="15">
        <v>36.411000000000001</v>
      </c>
      <c r="AP28" s="15">
        <v>40.698</v>
      </c>
      <c r="AQ28" s="15">
        <v>41.359000000000002</v>
      </c>
      <c r="AR28" s="15">
        <v>40.338999999999999</v>
      </c>
      <c r="AS28" s="15">
        <v>39.893000000000001</v>
      </c>
      <c r="AT28" s="15">
        <v>39.517000000000003</v>
      </c>
      <c r="AU28" s="15">
        <v>39.756</v>
      </c>
      <c r="AV28" s="15">
        <v>39.04</v>
      </c>
      <c r="AW28" s="15">
        <v>38.325000000000003</v>
      </c>
      <c r="AX28" s="15">
        <v>37.451999999999998</v>
      </c>
      <c r="AY28" s="15">
        <v>37.363999999999997</v>
      </c>
      <c r="AZ28" s="15">
        <v>37.33</v>
      </c>
      <c r="BA28" s="15">
        <v>43.308</v>
      </c>
      <c r="BB28" s="15">
        <v>41.351999999999997</v>
      </c>
      <c r="BC28" s="15">
        <v>38.131</v>
      </c>
      <c r="BD28" s="15">
        <v>38.921999999999997</v>
      </c>
      <c r="BE28" s="15">
        <v>39.17</v>
      </c>
      <c r="BF28" s="15">
        <v>39.661999999999999</v>
      </c>
      <c r="BG28" s="15">
        <v>40.822000000000003</v>
      </c>
      <c r="BH28" s="15">
        <v>40.463000000000001</v>
      </c>
      <c r="BI28" s="15">
        <v>40.637999999999998</v>
      </c>
      <c r="BJ28" s="15">
        <v>41.118000000000002</v>
      </c>
    </row>
    <row r="29" spans="1:62" ht="15" customHeight="1" x14ac:dyDescent="0.25">
      <c r="A29" s="3"/>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row>
    <row r="30" spans="1:62" ht="15" customHeight="1" x14ac:dyDescent="0.25">
      <c r="A30" s="3" t="s">
        <v>221</v>
      </c>
      <c r="B30" s="15">
        <v>35</v>
      </c>
      <c r="C30" s="15">
        <v>36.332999999999998</v>
      </c>
      <c r="D30" s="15">
        <v>37.107999999999997</v>
      </c>
      <c r="E30" s="15">
        <v>38.31</v>
      </c>
      <c r="F30" s="15">
        <v>38.723999999999997</v>
      </c>
      <c r="G30" s="15">
        <v>39.802999999999997</v>
      </c>
      <c r="H30" s="15">
        <v>39.776000000000003</v>
      </c>
      <c r="I30" s="15">
        <v>40.847000000000001</v>
      </c>
      <c r="J30" s="15">
        <v>41.091000000000001</v>
      </c>
      <c r="K30" s="15">
        <v>41.527000000000001</v>
      </c>
      <c r="L30" s="15">
        <v>41.078000000000003</v>
      </c>
      <c r="M30" s="15">
        <v>40.317</v>
      </c>
      <c r="N30" s="15">
        <v>41.295999999999999</v>
      </c>
      <c r="O30" s="15">
        <v>42.054000000000002</v>
      </c>
      <c r="P30" s="15">
        <v>40.383000000000003</v>
      </c>
      <c r="Q30" s="15">
        <v>40.69</v>
      </c>
      <c r="R30" s="15">
        <v>40.988999999999997</v>
      </c>
      <c r="S30" s="15">
        <v>42.658999999999999</v>
      </c>
      <c r="T30" s="15">
        <v>42.356999999999999</v>
      </c>
      <c r="U30" s="15">
        <v>39.731999999999999</v>
      </c>
      <c r="V30" s="15">
        <v>39.701999999999998</v>
      </c>
      <c r="W30" s="15">
        <v>41.707999999999998</v>
      </c>
      <c r="X30" s="15">
        <v>41.06</v>
      </c>
      <c r="Y30" s="15">
        <v>42.256</v>
      </c>
      <c r="Z30" s="15">
        <v>40.017000000000003</v>
      </c>
      <c r="AA30" s="15">
        <v>37.700000000000003</v>
      </c>
      <c r="AB30" s="15">
        <v>37.612000000000002</v>
      </c>
      <c r="AC30" s="15">
        <v>37.631999999999998</v>
      </c>
      <c r="AD30" s="15">
        <v>36.912999999999997</v>
      </c>
      <c r="AE30" s="15">
        <v>36.619</v>
      </c>
      <c r="AF30" s="15">
        <v>37.561999999999998</v>
      </c>
      <c r="AG30" s="15">
        <v>37.232999999999997</v>
      </c>
      <c r="AH30" s="15">
        <v>36.055999999999997</v>
      </c>
      <c r="AI30" s="15">
        <v>35.536999999999999</v>
      </c>
      <c r="AJ30" s="15">
        <v>35.353000000000002</v>
      </c>
      <c r="AK30" s="15">
        <v>35.331000000000003</v>
      </c>
      <c r="AL30" s="15">
        <v>35.576000000000001</v>
      </c>
      <c r="AM30" s="15">
        <v>36.488999999999997</v>
      </c>
      <c r="AN30" s="15">
        <v>35.924999999999997</v>
      </c>
      <c r="AO30" s="15">
        <v>36.408000000000001</v>
      </c>
      <c r="AP30" s="15">
        <v>35.595999999999997</v>
      </c>
      <c r="AQ30" s="15">
        <v>36.082999999999998</v>
      </c>
      <c r="AR30" s="15">
        <v>35.918999999999997</v>
      </c>
      <c r="AS30" s="15">
        <v>36.055999999999997</v>
      </c>
      <c r="AT30" s="15">
        <v>36.655999999999999</v>
      </c>
      <c r="AU30" s="15">
        <v>37.514000000000003</v>
      </c>
      <c r="AV30" s="15">
        <v>37.262</v>
      </c>
      <c r="AW30" s="15">
        <v>38.552</v>
      </c>
      <c r="AX30" s="15">
        <v>38.768000000000001</v>
      </c>
      <c r="AY30" s="15">
        <v>38.838000000000001</v>
      </c>
      <c r="AZ30" s="15">
        <v>39.112000000000002</v>
      </c>
      <c r="BA30" s="15">
        <v>39.700000000000003</v>
      </c>
      <c r="BB30" s="15">
        <v>39.152999999999999</v>
      </c>
      <c r="BC30" s="15">
        <v>38.142000000000003</v>
      </c>
      <c r="BD30" s="15">
        <v>38.564999999999998</v>
      </c>
      <c r="BE30" s="15">
        <v>38.529000000000003</v>
      </c>
      <c r="BF30" s="15">
        <v>37.875</v>
      </c>
      <c r="BG30" s="15">
        <v>38.393000000000001</v>
      </c>
      <c r="BH30" s="15">
        <v>38.951000000000001</v>
      </c>
      <c r="BI30" s="15">
        <v>38.904000000000003</v>
      </c>
      <c r="BJ30" s="15">
        <v>38.887</v>
      </c>
    </row>
    <row r="31" spans="1:62" ht="15" customHeight="1" x14ac:dyDescent="0.25">
      <c r="A31" s="3" t="s">
        <v>222</v>
      </c>
      <c r="B31" s="15">
        <v>22.751999999999999</v>
      </c>
      <c r="C31" s="15">
        <v>23.478999999999999</v>
      </c>
      <c r="D31" s="15">
        <v>24.062000000000001</v>
      </c>
      <c r="E31" s="15">
        <v>24.081</v>
      </c>
      <c r="F31" s="15">
        <v>23.631</v>
      </c>
      <c r="G31" s="15">
        <v>24.279</v>
      </c>
      <c r="H31" s="15">
        <v>24.510999999999999</v>
      </c>
      <c r="I31" s="15">
        <v>25.626999999999999</v>
      </c>
      <c r="J31" s="15">
        <v>25.628</v>
      </c>
      <c r="K31" s="15">
        <v>25.616</v>
      </c>
      <c r="L31" s="15">
        <v>25.138000000000002</v>
      </c>
      <c r="M31" s="15">
        <v>24.007999999999999</v>
      </c>
      <c r="N31" s="15">
        <v>24.108000000000001</v>
      </c>
      <c r="O31" s="15">
        <v>23.126999999999999</v>
      </c>
      <c r="P31" s="15">
        <v>22.581</v>
      </c>
      <c r="Q31" s="15">
        <v>22.7</v>
      </c>
      <c r="R31" s="15">
        <v>23.623000000000001</v>
      </c>
      <c r="S31" s="15">
        <v>24.757999999999999</v>
      </c>
      <c r="T31" s="15">
        <v>24.704999999999998</v>
      </c>
      <c r="U31" s="15">
        <v>23.646999999999998</v>
      </c>
      <c r="V31" s="15">
        <v>25.155999999999999</v>
      </c>
      <c r="W31" s="15">
        <v>26.507000000000001</v>
      </c>
      <c r="X31" s="15">
        <v>25.446999999999999</v>
      </c>
      <c r="Y31" s="15">
        <v>26.823</v>
      </c>
      <c r="Z31" s="15">
        <v>23.779</v>
      </c>
      <c r="AA31" s="15">
        <v>22.8</v>
      </c>
      <c r="AB31" s="15">
        <v>22.579000000000001</v>
      </c>
      <c r="AC31" s="15">
        <v>23.193999999999999</v>
      </c>
      <c r="AD31" s="15">
        <v>22.667000000000002</v>
      </c>
      <c r="AE31" s="15">
        <v>22.401</v>
      </c>
      <c r="AF31" s="15">
        <v>22.843</v>
      </c>
      <c r="AG31" s="15">
        <v>22.553999999999998</v>
      </c>
      <c r="AH31" s="15">
        <v>22.593</v>
      </c>
      <c r="AI31" s="15">
        <v>22.651</v>
      </c>
      <c r="AJ31" s="15">
        <v>21.719000000000001</v>
      </c>
      <c r="AK31" s="15">
        <v>22.053000000000001</v>
      </c>
      <c r="AL31" s="15">
        <v>22.609000000000002</v>
      </c>
      <c r="AM31" s="15">
        <v>22.61</v>
      </c>
      <c r="AN31" s="15">
        <v>22.763000000000002</v>
      </c>
      <c r="AO31" s="15">
        <v>23.236000000000001</v>
      </c>
      <c r="AP31" s="15">
        <v>22.39</v>
      </c>
      <c r="AQ31" s="15">
        <v>22.417000000000002</v>
      </c>
      <c r="AR31" s="15">
        <v>22.321999999999999</v>
      </c>
      <c r="AS31" s="15">
        <v>21.997</v>
      </c>
      <c r="AT31" s="15">
        <v>22.238</v>
      </c>
      <c r="AU31" s="15">
        <v>23.288</v>
      </c>
      <c r="AV31" s="15">
        <v>23.606000000000002</v>
      </c>
      <c r="AW31" s="15">
        <v>24.126999999999999</v>
      </c>
      <c r="AX31" s="15">
        <v>24.809000000000001</v>
      </c>
      <c r="AY31" s="15">
        <v>24.684000000000001</v>
      </c>
      <c r="AZ31" s="15">
        <v>25.297000000000001</v>
      </c>
      <c r="BA31" s="15">
        <v>25.699000000000002</v>
      </c>
      <c r="BB31" s="15">
        <v>26.047999999999998</v>
      </c>
      <c r="BC31" s="15">
        <v>25.619</v>
      </c>
      <c r="BD31" s="15">
        <v>26.463000000000001</v>
      </c>
      <c r="BE31" s="15">
        <v>26.681000000000001</v>
      </c>
      <c r="BF31" s="15">
        <v>25.55</v>
      </c>
      <c r="BG31" s="15">
        <v>26.077999999999999</v>
      </c>
      <c r="BH31" s="15">
        <v>26.294</v>
      </c>
      <c r="BI31" s="15">
        <v>26.170999999999999</v>
      </c>
      <c r="BJ31" s="15">
        <v>26.181000000000001</v>
      </c>
    </row>
    <row r="32" spans="1:62" ht="15" customHeight="1" x14ac:dyDescent="0.25">
      <c r="A32" s="3" t="s">
        <v>223</v>
      </c>
      <c r="B32" s="15">
        <v>12.247999999999999</v>
      </c>
      <c r="C32" s="15">
        <v>12.853999999999999</v>
      </c>
      <c r="D32" s="15">
        <v>13.045</v>
      </c>
      <c r="E32" s="15">
        <v>14.228999999999999</v>
      </c>
      <c r="F32" s="15">
        <v>15.093999999999999</v>
      </c>
      <c r="G32" s="15">
        <v>15.523999999999999</v>
      </c>
      <c r="H32" s="15">
        <v>15.263999999999999</v>
      </c>
      <c r="I32" s="15">
        <v>15.22</v>
      </c>
      <c r="J32" s="15">
        <v>15.462999999999999</v>
      </c>
      <c r="K32" s="15">
        <v>15.911</v>
      </c>
      <c r="L32" s="15">
        <v>15.94</v>
      </c>
      <c r="M32" s="15">
        <v>16.309000000000001</v>
      </c>
      <c r="N32" s="15">
        <v>17.187999999999999</v>
      </c>
      <c r="O32" s="15">
        <v>18.927</v>
      </c>
      <c r="P32" s="15">
        <v>17.802</v>
      </c>
      <c r="Q32" s="15">
        <v>17.989999999999998</v>
      </c>
      <c r="R32" s="15">
        <v>17.366</v>
      </c>
      <c r="S32" s="15">
        <v>17.901</v>
      </c>
      <c r="T32" s="15">
        <v>17.652000000000001</v>
      </c>
      <c r="U32" s="15">
        <v>16.085000000000001</v>
      </c>
      <c r="V32" s="15">
        <v>14.545999999999999</v>
      </c>
      <c r="W32" s="15">
        <v>15.201000000000001</v>
      </c>
      <c r="X32" s="15">
        <v>15.613</v>
      </c>
      <c r="Y32" s="15">
        <v>15.433</v>
      </c>
      <c r="Z32" s="15">
        <v>16.238</v>
      </c>
      <c r="AA32" s="15">
        <v>14.9</v>
      </c>
      <c r="AB32" s="15">
        <v>15.087999999999999</v>
      </c>
      <c r="AC32" s="15">
        <v>14.438000000000001</v>
      </c>
      <c r="AD32" s="15">
        <v>14.246</v>
      </c>
      <c r="AE32" s="15">
        <v>14.218</v>
      </c>
      <c r="AF32" s="15">
        <v>14.718999999999999</v>
      </c>
      <c r="AG32" s="15">
        <v>14.679</v>
      </c>
      <c r="AH32" s="15">
        <v>13.462999999999999</v>
      </c>
      <c r="AI32" s="15">
        <v>12.885999999999999</v>
      </c>
      <c r="AJ32" s="15">
        <v>13.634</v>
      </c>
      <c r="AK32" s="15">
        <v>13.278</v>
      </c>
      <c r="AL32" s="15">
        <v>12.967000000000001</v>
      </c>
      <c r="AM32" s="15">
        <v>13.879</v>
      </c>
      <c r="AN32" s="15">
        <v>13.162000000000001</v>
      </c>
      <c r="AO32" s="15">
        <v>13.172000000000001</v>
      </c>
      <c r="AP32" s="15">
        <v>13.206</v>
      </c>
      <c r="AQ32" s="15">
        <v>13.666</v>
      </c>
      <c r="AR32" s="15">
        <v>13.597</v>
      </c>
      <c r="AS32" s="15">
        <v>14.058999999999999</v>
      </c>
      <c r="AT32" s="15">
        <v>14.419</v>
      </c>
      <c r="AU32" s="15">
        <v>14.226000000000001</v>
      </c>
      <c r="AV32" s="15">
        <v>13.656000000000001</v>
      </c>
      <c r="AW32" s="15">
        <v>14.425000000000001</v>
      </c>
      <c r="AX32" s="15">
        <v>13.959</v>
      </c>
      <c r="AY32" s="15">
        <v>14.154</v>
      </c>
      <c r="AZ32" s="15">
        <v>13.815</v>
      </c>
      <c r="BA32" s="15">
        <v>14.000999999999999</v>
      </c>
      <c r="BB32" s="15">
        <v>13.105</v>
      </c>
      <c r="BC32" s="15">
        <v>12.523999999999999</v>
      </c>
      <c r="BD32" s="15">
        <v>12.102</v>
      </c>
      <c r="BE32" s="15">
        <v>11.848000000000001</v>
      </c>
      <c r="BF32" s="15">
        <v>12.324999999999999</v>
      </c>
      <c r="BG32" s="15">
        <v>12.316000000000001</v>
      </c>
      <c r="BH32" s="15">
        <v>12.656000000000001</v>
      </c>
      <c r="BI32" s="15">
        <v>12.733000000000001</v>
      </c>
      <c r="BJ32" s="15">
        <v>12.706</v>
      </c>
    </row>
    <row r="33" spans="1:62" ht="15" customHeight="1" x14ac:dyDescent="0.25">
      <c r="A33" s="3"/>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row>
    <row r="34" spans="1:62" ht="15" customHeight="1" x14ac:dyDescent="0.25">
      <c r="A34" s="21" t="s">
        <v>224</v>
      </c>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row>
    <row r="35" spans="1:62" ht="15" customHeight="1" x14ac:dyDescent="0.25">
      <c r="A35" s="3" t="s">
        <v>429</v>
      </c>
      <c r="B35" s="15">
        <v>-1.4630000000000001</v>
      </c>
      <c r="C35" s="15">
        <v>-1.516</v>
      </c>
      <c r="D35" s="15">
        <v>-0.66300000000000003</v>
      </c>
      <c r="E35" s="15">
        <v>0.52200000000000002</v>
      </c>
      <c r="F35" s="15">
        <v>-0.254</v>
      </c>
      <c r="G35" s="15">
        <v>-2.7149999999999999</v>
      </c>
      <c r="H35" s="15">
        <v>-1.946</v>
      </c>
      <c r="I35" s="15">
        <v>-0.72199999999999998</v>
      </c>
      <c r="J35" s="15">
        <v>-2.016</v>
      </c>
      <c r="K35" s="15">
        <v>-2.3570000000000002</v>
      </c>
      <c r="L35" s="15">
        <v>-3.77</v>
      </c>
      <c r="M35" s="15">
        <v>-4.6710000000000003</v>
      </c>
      <c r="N35" s="15">
        <v>-5.891</v>
      </c>
      <c r="O35" s="15">
        <v>-5.2450000000000001</v>
      </c>
      <c r="P35" s="15">
        <v>-4.9909999999999997</v>
      </c>
      <c r="Q35" s="15">
        <v>-3.4380000000000002</v>
      </c>
      <c r="R35" s="15">
        <v>-4.407</v>
      </c>
      <c r="S35" s="15">
        <v>-5.1100000000000003</v>
      </c>
      <c r="T35" s="15">
        <v>-4.0019999999999998</v>
      </c>
      <c r="U35" s="15">
        <v>-4.7279999999999998</v>
      </c>
      <c r="V35" s="15">
        <v>-5.0250000000000004</v>
      </c>
      <c r="W35" s="15">
        <v>-2.52</v>
      </c>
      <c r="X35" s="15">
        <v>-3.911</v>
      </c>
      <c r="Y35" s="15">
        <v>-2.6269999999999998</v>
      </c>
      <c r="Z35" s="15">
        <v>-3.3079999999999998</v>
      </c>
      <c r="AA35" s="15">
        <v>-8.6</v>
      </c>
      <c r="AB35" s="15">
        <v>-8.7469999999999999</v>
      </c>
      <c r="AC35" s="15">
        <v>-1.905</v>
      </c>
      <c r="AD35" s="15">
        <v>-1.6</v>
      </c>
      <c r="AE35" s="15">
        <v>-1.335</v>
      </c>
      <c r="AF35" s="15">
        <v>0.28299999999999997</v>
      </c>
      <c r="AG35" s="15">
        <v>1.1359999999999999</v>
      </c>
      <c r="AH35" s="15">
        <v>-0.46800000000000003</v>
      </c>
      <c r="AI35" s="15">
        <v>-2.2320000000000002</v>
      </c>
      <c r="AJ35" s="15">
        <v>-3.194</v>
      </c>
      <c r="AK35" s="15">
        <v>-1.827</v>
      </c>
      <c r="AL35" s="15">
        <v>-0.51600000000000001</v>
      </c>
      <c r="AM35" s="15">
        <v>0.02</v>
      </c>
      <c r="AN35" s="15">
        <v>-0.26</v>
      </c>
      <c r="AO35" s="15">
        <v>-4.0000000000000001E-3</v>
      </c>
      <c r="AP35" s="15">
        <v>-5.101</v>
      </c>
      <c r="AQ35" s="15">
        <v>-5.2770000000000001</v>
      </c>
      <c r="AR35" s="15">
        <v>-4.42</v>
      </c>
      <c r="AS35" s="15">
        <v>-3.8370000000000002</v>
      </c>
      <c r="AT35" s="15">
        <v>-2.8610000000000002</v>
      </c>
      <c r="AU35" s="15">
        <v>-2.242</v>
      </c>
      <c r="AV35" s="15">
        <v>-1.778</v>
      </c>
      <c r="AW35" s="15">
        <v>0.22700000000000001</v>
      </c>
      <c r="AX35" s="15">
        <v>1.3160000000000001</v>
      </c>
      <c r="AY35" s="15">
        <v>1.474</v>
      </c>
      <c r="AZ35" s="15">
        <v>1.782</v>
      </c>
      <c r="BA35" s="15">
        <v>-3.6080000000000001</v>
      </c>
      <c r="BB35" s="15">
        <v>-2.198</v>
      </c>
      <c r="BC35" s="15">
        <v>1.2E-2</v>
      </c>
      <c r="BD35" s="15">
        <v>-0.35799999999999998</v>
      </c>
      <c r="BE35" s="15">
        <v>-0.64100000000000001</v>
      </c>
      <c r="BF35" s="15">
        <v>-1.7869999999999999</v>
      </c>
      <c r="BG35" s="15">
        <v>-2.4289999999999998</v>
      </c>
      <c r="BH35" s="15">
        <v>-1.512</v>
      </c>
      <c r="BI35" s="15">
        <v>-1.734</v>
      </c>
      <c r="BJ35" s="15">
        <v>-2.2309999999999999</v>
      </c>
    </row>
    <row r="36" spans="1:62" ht="15" customHeight="1" x14ac:dyDescent="0.25">
      <c r="A36" s="3" t="s">
        <v>430</v>
      </c>
      <c r="B36" s="15">
        <v>-0.42199999999999999</v>
      </c>
      <c r="C36" s="15">
        <v>-0.23599999999999999</v>
      </c>
      <c r="D36" s="15">
        <v>0.67200000000000004</v>
      </c>
      <c r="E36" s="15">
        <v>0.91600000000000004</v>
      </c>
      <c r="F36" s="15">
        <v>0.64100000000000001</v>
      </c>
      <c r="G36" s="15">
        <v>-1.3109999999999999</v>
      </c>
      <c r="H36" s="15">
        <v>-1.619</v>
      </c>
      <c r="I36" s="15">
        <v>-4.5999999999999999E-2</v>
      </c>
      <c r="J36" s="15">
        <v>-1.6879999999999999</v>
      </c>
      <c r="K36" s="15">
        <v>-2.1619999999999999</v>
      </c>
      <c r="L36" s="15">
        <v>-2.8149999999999999</v>
      </c>
      <c r="M36" s="15">
        <v>-3.5339999999999998</v>
      </c>
      <c r="N36" s="15">
        <v>-4.6980000000000004</v>
      </c>
      <c r="O36" s="15">
        <v>-5.8559999999999999</v>
      </c>
      <c r="P36" s="15">
        <v>-5.3390000000000004</v>
      </c>
      <c r="Q36" s="15">
        <v>-4.3099999999999996</v>
      </c>
      <c r="R36" s="15">
        <v>-4.75</v>
      </c>
      <c r="S36" s="15">
        <v>-5.5229999999999997</v>
      </c>
      <c r="T36" s="15">
        <v>-4.7720000000000002</v>
      </c>
      <c r="U36" s="15">
        <v>-5.2380000000000004</v>
      </c>
      <c r="V36" s="15">
        <v>-4.9020000000000001</v>
      </c>
      <c r="W36" s="15">
        <v>-2.85</v>
      </c>
      <c r="X36" s="15">
        <v>-4.0570000000000004</v>
      </c>
      <c r="Y36" s="15">
        <v>-2.2250000000000001</v>
      </c>
      <c r="Z36" s="15">
        <v>-3.1040000000000001</v>
      </c>
      <c r="AA36" s="15">
        <v>-7.8949999999999996</v>
      </c>
      <c r="AB36" s="15">
        <v>-8.0530000000000008</v>
      </c>
      <c r="AC36" s="15">
        <v>-1.629</v>
      </c>
      <c r="AD36" s="15">
        <v>-2.387</v>
      </c>
      <c r="AE36" s="15">
        <v>-1.5860000000000001</v>
      </c>
      <c r="AF36" s="15">
        <v>-0.83499999999999996</v>
      </c>
      <c r="AG36" s="15">
        <v>-0.29899999999999999</v>
      </c>
      <c r="AH36" s="15">
        <v>-0.32200000000000001</v>
      </c>
      <c r="AI36" s="15">
        <v>-1.333</v>
      </c>
      <c r="AJ36" s="15">
        <v>-2.7650000000000001</v>
      </c>
      <c r="AK36" s="15">
        <v>-1.641</v>
      </c>
      <c r="AL36" s="15">
        <v>-8.6999999999999994E-2</v>
      </c>
      <c r="AM36" s="15">
        <v>0.59299999999999997</v>
      </c>
      <c r="AN36" s="15">
        <v>0.192</v>
      </c>
      <c r="AO36" s="15">
        <v>0.155</v>
      </c>
      <c r="AP36" s="15">
        <v>-2.9940000000000002</v>
      </c>
      <c r="AQ36" s="15">
        <v>-3.827</v>
      </c>
      <c r="AR36" s="15">
        <v>-2.66</v>
      </c>
      <c r="AS36" s="15">
        <v>-2.871</v>
      </c>
      <c r="AT36" s="15">
        <v>-1.244</v>
      </c>
      <c r="AU36" s="15">
        <v>-1.0629999999999999</v>
      </c>
      <c r="AV36" s="15">
        <v>-1.56</v>
      </c>
      <c r="AW36" s="15">
        <v>-0.89</v>
      </c>
      <c r="AX36" s="15">
        <v>1.02</v>
      </c>
      <c r="AY36" s="15">
        <v>0.874</v>
      </c>
      <c r="AZ36" s="15">
        <v>1.234</v>
      </c>
      <c r="BA36" s="15">
        <v>-3.9380000000000002</v>
      </c>
      <c r="BB36" s="15">
        <v>-3.2839999999999998</v>
      </c>
      <c r="BC36" s="15">
        <v>-1.4279999999999999</v>
      </c>
      <c r="BD36" s="15">
        <v>-2.089</v>
      </c>
      <c r="BE36" s="15">
        <v>-1.7729999999999999</v>
      </c>
      <c r="BF36" s="15">
        <v>-2.7869999999999999</v>
      </c>
      <c r="BG36" s="15">
        <v>-2.887</v>
      </c>
      <c r="BH36" s="15">
        <v>-2.19</v>
      </c>
      <c r="BI36" s="15">
        <v>-2.3279999999999998</v>
      </c>
      <c r="BJ36" s="15">
        <v>-2.7719999999999998</v>
      </c>
    </row>
    <row r="37" spans="1:62" ht="15" customHeight="1" x14ac:dyDescent="0.25">
      <c r="A37" s="3" t="s">
        <v>225</v>
      </c>
      <c r="B37" s="15">
        <v>-1.5820000000000001</v>
      </c>
      <c r="C37" s="15">
        <v>-1.615</v>
      </c>
      <c r="D37" s="15">
        <v>-1.06</v>
      </c>
      <c r="E37" s="15">
        <v>-1.0429999999999999</v>
      </c>
      <c r="F37" s="15">
        <v>-1.5649999999999999</v>
      </c>
      <c r="G37" s="15">
        <v>-1.8480000000000001</v>
      </c>
      <c r="H37" s="15">
        <v>-0.97799999999999998</v>
      </c>
      <c r="I37" s="15">
        <v>-0.434</v>
      </c>
      <c r="J37" s="15">
        <v>-0.39800000000000002</v>
      </c>
      <c r="K37" s="15">
        <v>-0.52900000000000003</v>
      </c>
      <c r="L37" s="15">
        <v>-1.016</v>
      </c>
      <c r="M37" s="15">
        <v>-0.81</v>
      </c>
      <c r="N37" s="15">
        <v>-0.628</v>
      </c>
      <c r="O37" s="15">
        <v>4.0000000000000001E-3</v>
      </c>
      <c r="P37" s="15">
        <v>2.9000000000000001E-2</v>
      </c>
      <c r="Q37" s="15">
        <v>0.191</v>
      </c>
      <c r="R37" s="15">
        <v>0.247</v>
      </c>
      <c r="S37" s="15">
        <v>0.115</v>
      </c>
      <c r="T37" s="15">
        <v>0.17499999999999999</v>
      </c>
      <c r="U37" s="15">
        <v>0.21</v>
      </c>
      <c r="V37" s="15">
        <v>7.6999999999999999E-2</v>
      </c>
      <c r="W37" s="15">
        <v>6.7000000000000004E-2</v>
      </c>
      <c r="X37" s="15">
        <v>0.127</v>
      </c>
      <c r="Y37" s="15">
        <v>0.125</v>
      </c>
      <c r="Z37" s="15">
        <v>6.0999999999999999E-2</v>
      </c>
      <c r="AA37" s="15">
        <v>0</v>
      </c>
      <c r="AB37" s="15">
        <v>1.9E-2</v>
      </c>
      <c r="AC37" s="15">
        <v>0.19400000000000001</v>
      </c>
      <c r="AD37" s="15">
        <v>0.77400000000000002</v>
      </c>
      <c r="AE37" s="15">
        <v>-7.0000000000000001E-3</v>
      </c>
      <c r="AF37" s="15">
        <v>0.01</v>
      </c>
      <c r="AG37" s="15">
        <v>-1.4E-2</v>
      </c>
      <c r="AH37" s="15">
        <v>-0.193</v>
      </c>
      <c r="AI37" s="15">
        <v>-0.496</v>
      </c>
      <c r="AJ37" s="15">
        <v>-0.45800000000000002</v>
      </c>
      <c r="AK37" s="15">
        <v>-0.33500000000000002</v>
      </c>
      <c r="AL37" s="15">
        <v>-0.307</v>
      </c>
      <c r="AM37" s="15">
        <v>-0.28699999999999998</v>
      </c>
      <c r="AN37" s="15">
        <v>-0.34100000000000003</v>
      </c>
      <c r="AO37" s="15">
        <v>-0.69399999999999995</v>
      </c>
      <c r="AP37" s="15">
        <v>-0.91200000000000003</v>
      </c>
      <c r="AQ37" s="15">
        <v>-1.1020000000000001</v>
      </c>
      <c r="AR37" s="15">
        <v>-0.64600000000000002</v>
      </c>
      <c r="AS37" s="15">
        <v>-0.42399999999999999</v>
      </c>
      <c r="AT37" s="15">
        <v>-0.35599999999999998</v>
      </c>
      <c r="AU37" s="15">
        <v>-0.23</v>
      </c>
      <c r="AV37" s="15">
        <v>-0.18</v>
      </c>
      <c r="AW37" s="15">
        <v>6.2E-2</v>
      </c>
      <c r="AX37" s="15">
        <v>-0.05</v>
      </c>
      <c r="AY37" s="15">
        <v>-0.17399999999999999</v>
      </c>
      <c r="AZ37" s="15">
        <v>-0.26</v>
      </c>
      <c r="BA37" s="15">
        <v>-0.20100000000000001</v>
      </c>
      <c r="BB37" s="15">
        <v>0.19</v>
      </c>
      <c r="BC37" s="15">
        <v>0.28399999999999997</v>
      </c>
      <c r="BD37" s="15">
        <v>8.0000000000000002E-3</v>
      </c>
      <c r="BE37" s="15">
        <v>2.3E-2</v>
      </c>
      <c r="BF37" s="15">
        <v>7.9000000000000001E-2</v>
      </c>
      <c r="BG37" s="15">
        <v>-0.216</v>
      </c>
      <c r="BH37" s="15">
        <v>-0.24099999999999999</v>
      </c>
      <c r="BI37" s="15">
        <v>-0.26600000000000001</v>
      </c>
      <c r="BJ37" s="15">
        <v>-0.27700000000000002</v>
      </c>
    </row>
    <row r="38" spans="1:62" ht="15" customHeight="1" x14ac:dyDescent="0.25">
      <c r="A38" s="3" t="s">
        <v>226</v>
      </c>
      <c r="B38" s="15">
        <v>0.54100000000000004</v>
      </c>
      <c r="C38" s="15">
        <v>0.33500000000000002</v>
      </c>
      <c r="D38" s="15">
        <v>-0.27500000000000002</v>
      </c>
      <c r="E38" s="15">
        <v>0.65</v>
      </c>
      <c r="F38" s="15">
        <v>0.67</v>
      </c>
      <c r="G38" s="15">
        <v>0.44400000000000001</v>
      </c>
      <c r="H38" s="15">
        <v>0.65200000000000002</v>
      </c>
      <c r="I38" s="15">
        <v>-0.24299999999999999</v>
      </c>
      <c r="J38" s="15">
        <v>7.0999999999999994E-2</v>
      </c>
      <c r="K38" s="15">
        <v>0.33400000000000002</v>
      </c>
      <c r="L38" s="15">
        <v>6.0999999999999999E-2</v>
      </c>
      <c r="M38" s="15">
        <v>-0.32600000000000001</v>
      </c>
      <c r="N38" s="15">
        <v>-0.56499999999999995</v>
      </c>
      <c r="O38" s="15">
        <v>0.60699999999999998</v>
      </c>
      <c r="P38" s="15">
        <v>0.31900000000000001</v>
      </c>
      <c r="Q38" s="15">
        <v>0.68</v>
      </c>
      <c r="R38" s="15">
        <v>9.5000000000000001E-2</v>
      </c>
      <c r="S38" s="15">
        <v>0.29899999999999999</v>
      </c>
      <c r="T38" s="15">
        <v>0.59499999999999997</v>
      </c>
      <c r="U38" s="15">
        <v>0.3</v>
      </c>
      <c r="V38" s="15">
        <v>-0.2</v>
      </c>
      <c r="W38" s="15">
        <v>0.26300000000000001</v>
      </c>
      <c r="X38" s="15">
        <v>1.7999999999999999E-2</v>
      </c>
      <c r="Y38" s="15">
        <v>-0.52700000000000002</v>
      </c>
      <c r="Z38" s="15">
        <v>-0.26500000000000001</v>
      </c>
      <c r="AA38" s="15">
        <v>-0.7</v>
      </c>
      <c r="AB38" s="15">
        <v>-0.71199999999999997</v>
      </c>
      <c r="AC38" s="15">
        <v>-0.47099999999999997</v>
      </c>
      <c r="AD38" s="15">
        <v>1.2999999999999999E-2</v>
      </c>
      <c r="AE38" s="15">
        <v>0.25800000000000001</v>
      </c>
      <c r="AF38" s="15">
        <v>1.1080000000000001</v>
      </c>
      <c r="AG38" s="15">
        <v>1.4490000000000001</v>
      </c>
      <c r="AH38" s="15">
        <v>4.7E-2</v>
      </c>
      <c r="AI38" s="15">
        <v>-0.40300000000000002</v>
      </c>
      <c r="AJ38" s="15">
        <v>2.9000000000000001E-2</v>
      </c>
      <c r="AK38" s="15">
        <v>0.14899999999999999</v>
      </c>
      <c r="AL38" s="15">
        <v>-0.123</v>
      </c>
      <c r="AM38" s="15">
        <v>-0.28599999999999998</v>
      </c>
      <c r="AN38" s="15">
        <v>-0.111</v>
      </c>
      <c r="AO38" s="15">
        <v>0.53500000000000003</v>
      </c>
      <c r="AP38" s="15">
        <v>-1.1950000000000001</v>
      </c>
      <c r="AQ38" s="15">
        <v>-0.34799999999999998</v>
      </c>
      <c r="AR38" s="15">
        <v>-1.113</v>
      </c>
      <c r="AS38" s="15">
        <v>-0.54300000000000004</v>
      </c>
      <c r="AT38" s="15">
        <v>-1.2609999999999999</v>
      </c>
      <c r="AU38" s="15">
        <v>-0.94899999999999995</v>
      </c>
      <c r="AV38" s="15">
        <v>-3.9E-2</v>
      </c>
      <c r="AW38" s="15">
        <v>1.0549999999999999</v>
      </c>
      <c r="AX38" s="15">
        <v>0.34599999999999997</v>
      </c>
      <c r="AY38" s="15">
        <v>0.77400000000000002</v>
      </c>
      <c r="AZ38" s="15">
        <v>0.80800000000000005</v>
      </c>
      <c r="BA38" s="15">
        <v>0.53200000000000003</v>
      </c>
      <c r="BB38" s="15">
        <v>0.89600000000000002</v>
      </c>
      <c r="BC38" s="15">
        <v>1.155</v>
      </c>
      <c r="BD38" s="15">
        <v>1.7230000000000001</v>
      </c>
      <c r="BE38" s="15">
        <v>1.109</v>
      </c>
      <c r="BF38" s="15">
        <v>0.92100000000000004</v>
      </c>
      <c r="BG38" s="15">
        <v>0.67500000000000004</v>
      </c>
      <c r="BH38" s="15">
        <v>0.91900000000000004</v>
      </c>
      <c r="BI38" s="15">
        <v>0.86</v>
      </c>
      <c r="BJ38" s="15">
        <v>0.81899999999999995</v>
      </c>
    </row>
    <row r="39" spans="1:62" ht="15" customHeight="1" x14ac:dyDescent="0.25">
      <c r="A39" s="3" t="s">
        <v>227</v>
      </c>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v>-3.2</v>
      </c>
      <c r="AB39" s="15">
        <v>-3.3410000000000002</v>
      </c>
      <c r="AC39" s="15">
        <v>-1.0549999999999999</v>
      </c>
      <c r="AD39" s="15">
        <v>-1.1870000000000001</v>
      </c>
      <c r="AE39" s="15">
        <v>-1.4970000000000001</v>
      </c>
      <c r="AF39" s="15">
        <v>-0.68200000000000005</v>
      </c>
      <c r="AG39" s="15">
        <v>-0.309</v>
      </c>
      <c r="AH39" s="15">
        <v>-1.4590000000000001</v>
      </c>
      <c r="AI39" s="15">
        <v>-1.9</v>
      </c>
      <c r="AJ39" s="15">
        <v>-1.76</v>
      </c>
      <c r="AK39" s="15">
        <v>-0.49299999999999999</v>
      </c>
      <c r="AL39" s="15">
        <v>0.52800000000000002</v>
      </c>
      <c r="AM39" s="15">
        <v>0.111</v>
      </c>
      <c r="AN39" s="15">
        <v>-1.099</v>
      </c>
      <c r="AO39" s="15">
        <v>-1.1220000000000001</v>
      </c>
      <c r="AP39" s="15">
        <v>-3.3879999999999999</v>
      </c>
      <c r="AQ39" s="15">
        <v>-3.8730000000000002</v>
      </c>
      <c r="AR39" s="15">
        <v>-3.613</v>
      </c>
      <c r="AS39" s="15">
        <v>-2.133</v>
      </c>
      <c r="AT39" s="15">
        <v>-0.68200000000000005</v>
      </c>
      <c r="AU39" s="15">
        <v>-0.64100000000000001</v>
      </c>
      <c r="AV39" s="15">
        <v>-0.872</v>
      </c>
      <c r="AW39" s="15">
        <v>0.27800000000000002</v>
      </c>
      <c r="AX39" s="15">
        <v>0.55800000000000005</v>
      </c>
      <c r="AY39" s="15">
        <v>0.90800000000000003</v>
      </c>
      <c r="AZ39" s="15">
        <v>0.93</v>
      </c>
      <c r="BA39" s="15">
        <v>-0.874</v>
      </c>
      <c r="BB39" s="15">
        <v>-1.9239999999999999</v>
      </c>
      <c r="BC39" s="15">
        <v>-1.2090000000000001</v>
      </c>
      <c r="BD39" s="15">
        <v>-0.93200000000000005</v>
      </c>
      <c r="BE39" s="15">
        <v>5.2999999999999999E-2</v>
      </c>
      <c r="BF39" s="15">
        <v>-1.335</v>
      </c>
      <c r="BG39" s="15">
        <v>-1.145</v>
      </c>
      <c r="BH39" s="15">
        <v>-0.95199999999999996</v>
      </c>
      <c r="BI39" s="15">
        <v>-1.179</v>
      </c>
      <c r="BJ39" s="15">
        <v>-1.653</v>
      </c>
    </row>
    <row r="40" spans="1:62" ht="15" customHeight="1" x14ac:dyDescent="0.25">
      <c r="A40" s="3" t="s">
        <v>228</v>
      </c>
      <c r="B40" s="15">
        <v>48.805</v>
      </c>
      <c r="C40" s="15">
        <v>46.444000000000003</v>
      </c>
      <c r="D40" s="15">
        <v>43.643000000000001</v>
      </c>
      <c r="E40" s="15">
        <v>40.593000000000004</v>
      </c>
      <c r="F40" s="15">
        <v>38.649000000000001</v>
      </c>
      <c r="G40" s="15">
        <v>39.42</v>
      </c>
      <c r="H40" s="15">
        <v>39.19</v>
      </c>
      <c r="I40" s="15">
        <v>38.993000000000002</v>
      </c>
      <c r="J40" s="15">
        <v>40.170999999999999</v>
      </c>
      <c r="K40" s="15">
        <v>41.838999999999999</v>
      </c>
      <c r="L40" s="15">
        <v>44.08</v>
      </c>
      <c r="M40" s="15">
        <v>47.427999999999997</v>
      </c>
      <c r="N40" s="15">
        <v>52.994</v>
      </c>
      <c r="O40" s="15">
        <v>59.094000000000001</v>
      </c>
      <c r="P40" s="15">
        <v>62.606000000000002</v>
      </c>
      <c r="Q40" s="15">
        <v>67.956000000000003</v>
      </c>
      <c r="R40" s="15">
        <v>69.513000000000005</v>
      </c>
      <c r="S40" s="15">
        <v>71.545000000000002</v>
      </c>
      <c r="T40" s="15">
        <v>73.805000000000007</v>
      </c>
      <c r="U40" s="15">
        <v>73.847999999999999</v>
      </c>
      <c r="V40" s="15">
        <v>73.977000000000004</v>
      </c>
      <c r="W40" s="15">
        <v>73.629000000000005</v>
      </c>
      <c r="X40" s="15">
        <v>74.152000000000001</v>
      </c>
      <c r="Y40" s="15">
        <v>75.043999999999997</v>
      </c>
      <c r="Z40" s="15">
        <v>72.2</v>
      </c>
      <c r="AA40" s="15">
        <v>73.495000000000005</v>
      </c>
      <c r="AB40" s="15">
        <v>73.162000000000006</v>
      </c>
      <c r="AC40" s="15">
        <v>71.372</v>
      </c>
      <c r="AD40" s="15">
        <v>65.808999999999997</v>
      </c>
      <c r="AE40" s="15">
        <v>62.779000000000003</v>
      </c>
      <c r="AF40" s="15">
        <v>58.694000000000003</v>
      </c>
      <c r="AG40" s="15">
        <v>52.241999999999997</v>
      </c>
      <c r="AH40" s="15">
        <v>49.496000000000002</v>
      </c>
      <c r="AI40" s="15">
        <v>48.768000000000001</v>
      </c>
      <c r="AJ40" s="15">
        <v>49.878</v>
      </c>
      <c r="AK40" s="15">
        <v>50.164999999999999</v>
      </c>
      <c r="AL40" s="15">
        <v>49.645000000000003</v>
      </c>
      <c r="AM40" s="15">
        <v>45.021000000000001</v>
      </c>
      <c r="AN40" s="15">
        <v>42.8</v>
      </c>
      <c r="AO40" s="15">
        <v>54.332000000000001</v>
      </c>
      <c r="AP40" s="15">
        <v>56.343000000000004</v>
      </c>
      <c r="AQ40" s="15">
        <v>58.947000000000003</v>
      </c>
      <c r="AR40" s="15">
        <v>61.215000000000003</v>
      </c>
      <c r="AS40" s="15">
        <v>65.739999999999995</v>
      </c>
      <c r="AT40" s="15">
        <v>67.204999999999998</v>
      </c>
      <c r="AU40" s="15">
        <v>67.206999999999994</v>
      </c>
      <c r="AV40" s="15">
        <v>63.829000000000001</v>
      </c>
      <c r="AW40" s="15">
        <v>60.887</v>
      </c>
      <c r="AX40" s="15">
        <v>55.994999999999997</v>
      </c>
      <c r="AY40" s="15">
        <v>51.576000000000001</v>
      </c>
      <c r="AZ40" s="15">
        <v>47.656999999999996</v>
      </c>
      <c r="BA40" s="15">
        <v>53.415999999999997</v>
      </c>
      <c r="BB40" s="15">
        <v>50.500999999999998</v>
      </c>
      <c r="BC40" s="15">
        <v>48.414000000000001</v>
      </c>
      <c r="BD40" s="15">
        <v>45.168999999999997</v>
      </c>
      <c r="BE40" s="15">
        <v>43.552999999999997</v>
      </c>
      <c r="BF40" s="15">
        <v>44.521000000000001</v>
      </c>
      <c r="BG40" s="15">
        <v>47.173000000000002</v>
      </c>
      <c r="BH40" s="15">
        <v>47.274999999999999</v>
      </c>
      <c r="BI40" s="15">
        <v>47.546999999999997</v>
      </c>
      <c r="BJ40" s="15">
        <v>48.418999999999997</v>
      </c>
    </row>
    <row r="41" spans="1:62" ht="15" customHeight="1" x14ac:dyDescent="0.25">
      <c r="A41" s="3"/>
      <c r="B41" s="1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row>
    <row r="42" spans="1:62" ht="15" customHeight="1" x14ac:dyDescent="0.25">
      <c r="A42" s="3" t="s">
        <v>76</v>
      </c>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row>
    <row r="43" spans="1:62" ht="15" customHeight="1" x14ac:dyDescent="0.25">
      <c r="A43" s="21" t="s">
        <v>229</v>
      </c>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row>
    <row r="44" spans="1:62" ht="15" customHeight="1" x14ac:dyDescent="0.25">
      <c r="A44" s="3" t="s">
        <v>230</v>
      </c>
      <c r="B44" s="15">
        <v>8.1999999999999993</v>
      </c>
      <c r="C44" s="15">
        <v>12.7</v>
      </c>
      <c r="D44" s="15">
        <v>11.2</v>
      </c>
      <c r="E44" s="15">
        <v>12</v>
      </c>
      <c r="F44" s="15">
        <v>17.899999999999999</v>
      </c>
      <c r="G44" s="15">
        <v>17.399999999999999</v>
      </c>
      <c r="H44" s="15">
        <v>7.5</v>
      </c>
      <c r="I44" s="15">
        <v>8.3000000000000007</v>
      </c>
      <c r="J44" s="15">
        <v>8.5</v>
      </c>
      <c r="K44" s="15">
        <v>4.8</v>
      </c>
      <c r="L44" s="15">
        <v>4.2</v>
      </c>
      <c r="M44" s="15">
        <v>-0.1</v>
      </c>
      <c r="N44" s="15">
        <v>2.9</v>
      </c>
      <c r="O44" s="15">
        <v>2.4</v>
      </c>
      <c r="P44" s="15">
        <v>-0.3</v>
      </c>
      <c r="Q44" s="15">
        <v>0.9</v>
      </c>
      <c r="R44" s="15">
        <v>1.3</v>
      </c>
      <c r="S44" s="15">
        <v>1.3</v>
      </c>
      <c r="T44" s="15">
        <v>0</v>
      </c>
      <c r="U44" s="15">
        <v>0.3</v>
      </c>
      <c r="V44" s="15">
        <v>2.8</v>
      </c>
      <c r="W44" s="15">
        <v>5.8</v>
      </c>
      <c r="X44" s="15">
        <v>4.8</v>
      </c>
      <c r="Y44" s="15">
        <v>5.7</v>
      </c>
      <c r="Z44" s="15">
        <v>2.7</v>
      </c>
      <c r="AA44" s="15">
        <v>2.2000000000000002</v>
      </c>
      <c r="AB44" s="15"/>
      <c r="AC44" s="15">
        <v>1.3</v>
      </c>
      <c r="AD44" s="15">
        <v>3.9</v>
      </c>
      <c r="AE44" s="15">
        <v>4.2</v>
      </c>
      <c r="AF44" s="15">
        <v>4</v>
      </c>
      <c r="AG44" s="15">
        <v>5.2</v>
      </c>
      <c r="AH44" s="15">
        <v>4.5999999999999996</v>
      </c>
      <c r="AI44" s="15">
        <v>4.0999999999999996</v>
      </c>
      <c r="AJ44" s="15">
        <v>2.7</v>
      </c>
      <c r="AK44" s="15">
        <v>3.7</v>
      </c>
      <c r="AL44" s="15">
        <v>3.7</v>
      </c>
      <c r="AM44" s="15">
        <v>3.3</v>
      </c>
      <c r="AN44" s="15">
        <v>3.4</v>
      </c>
      <c r="AO44" s="15">
        <v>3.8</v>
      </c>
      <c r="AP44" s="15">
        <v>3.4</v>
      </c>
      <c r="AQ44" s="15">
        <v>1.7</v>
      </c>
      <c r="AR44" s="15">
        <v>2.2999999999999998</v>
      </c>
      <c r="AS44" s="15">
        <v>2.8</v>
      </c>
      <c r="AT44" s="15">
        <v>1</v>
      </c>
      <c r="AU44" s="15">
        <v>0.2</v>
      </c>
      <c r="AV44" s="15">
        <v>1.7</v>
      </c>
      <c r="AW44" s="15">
        <v>2</v>
      </c>
      <c r="AX44" s="15">
        <v>2.9</v>
      </c>
      <c r="AY44" s="15">
        <v>3</v>
      </c>
      <c r="AZ44" s="15">
        <v>2.5</v>
      </c>
      <c r="BA44" s="15">
        <v>4.3</v>
      </c>
      <c r="BB44" s="15">
        <v>0.5</v>
      </c>
      <c r="BC44" s="15">
        <v>6.7</v>
      </c>
      <c r="BD44" s="15">
        <v>5.9</v>
      </c>
      <c r="BE44" s="15">
        <v>5.2</v>
      </c>
      <c r="BF44" s="15">
        <v>6</v>
      </c>
      <c r="BG44" s="15">
        <v>2</v>
      </c>
      <c r="BH44" s="15">
        <v>5.0999999999999996</v>
      </c>
      <c r="BI44" s="15">
        <v>4.2</v>
      </c>
      <c r="BJ44" s="15">
        <v>4.5</v>
      </c>
    </row>
    <row r="45" spans="1:62" ht="15" customHeight="1" x14ac:dyDescent="0.25">
      <c r="A45" s="3" t="s">
        <v>231</v>
      </c>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v>0.3</v>
      </c>
      <c r="AD45" s="15">
        <v>1.4</v>
      </c>
      <c r="AE45" s="15">
        <v>1.1000000000000001</v>
      </c>
      <c r="AF45" s="15">
        <v>2.9</v>
      </c>
      <c r="AG45" s="15">
        <v>4.0999999999999996</v>
      </c>
      <c r="AH45" s="15">
        <v>3.7</v>
      </c>
      <c r="AI45" s="15">
        <v>4.7</v>
      </c>
      <c r="AJ45" s="15">
        <v>3.6</v>
      </c>
      <c r="AK45" s="15">
        <v>3.7</v>
      </c>
      <c r="AL45" s="15">
        <v>2.5</v>
      </c>
      <c r="AM45" s="15">
        <v>1.3</v>
      </c>
      <c r="AN45" s="15">
        <v>1.6</v>
      </c>
      <c r="AO45" s="15">
        <v>3.4</v>
      </c>
      <c r="AP45" s="15">
        <v>3.2</v>
      </c>
      <c r="AQ45" s="15">
        <v>0.6</v>
      </c>
      <c r="AR45" s="15">
        <v>1.2</v>
      </c>
      <c r="AS45" s="15">
        <v>1.5</v>
      </c>
      <c r="AT45" s="15">
        <v>0</v>
      </c>
      <c r="AU45" s="15">
        <v>0.9</v>
      </c>
      <c r="AV45" s="15">
        <v>1.4</v>
      </c>
      <c r="AW45" s="15">
        <v>2.7</v>
      </c>
      <c r="AX45" s="15">
        <v>1.4</v>
      </c>
      <c r="AY45" s="15">
        <v>4.0999999999999996</v>
      </c>
      <c r="AZ45" s="15">
        <v>3</v>
      </c>
      <c r="BA45" s="15">
        <v>2.5</v>
      </c>
      <c r="BB45" s="15">
        <v>1.7</v>
      </c>
      <c r="BC45" s="15">
        <v>4.9000000000000004</v>
      </c>
      <c r="BD45" s="15">
        <v>5.8</v>
      </c>
      <c r="BE45" s="15">
        <v>4.4000000000000004</v>
      </c>
      <c r="BF45" s="15">
        <v>6.2</v>
      </c>
      <c r="BG45" s="15">
        <v>1.8</v>
      </c>
      <c r="BH45" s="15">
        <v>5.7</v>
      </c>
      <c r="BI45" s="15">
        <v>4.5999999999999996</v>
      </c>
      <c r="BJ45" s="15">
        <v>4.3</v>
      </c>
    </row>
    <row r="46" spans="1:62" ht="15" customHeight="1" x14ac:dyDescent="0.25">
      <c r="A46" s="3" t="s">
        <v>232</v>
      </c>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v>2</v>
      </c>
      <c r="AD46" s="15">
        <v>1.6</v>
      </c>
      <c r="AE46" s="15">
        <v>1.9</v>
      </c>
      <c r="AF46" s="15">
        <v>1.9</v>
      </c>
      <c r="AG46" s="15">
        <v>3.9</v>
      </c>
      <c r="AH46" s="15">
        <v>4.2</v>
      </c>
      <c r="AI46" s="15">
        <v>3.2</v>
      </c>
      <c r="AJ46" s="15">
        <v>2.5</v>
      </c>
      <c r="AK46" s="15">
        <v>1.8</v>
      </c>
      <c r="AL46" s="15">
        <v>2.2000000000000002</v>
      </c>
      <c r="AM46" s="15">
        <v>2.1</v>
      </c>
      <c r="AN46" s="15">
        <v>2.5</v>
      </c>
      <c r="AO46" s="15">
        <v>3.4</v>
      </c>
      <c r="AP46" s="15">
        <v>-0.1</v>
      </c>
      <c r="AQ46" s="15">
        <v>0.8</v>
      </c>
      <c r="AR46" s="15">
        <v>1.5</v>
      </c>
      <c r="AS46" s="15">
        <v>0.8</v>
      </c>
      <c r="AT46" s="15">
        <v>1.3</v>
      </c>
      <c r="AU46" s="15">
        <v>0</v>
      </c>
      <c r="AV46" s="15">
        <v>0.3</v>
      </c>
      <c r="AW46" s="15">
        <v>0.5</v>
      </c>
      <c r="AX46" s="15">
        <v>1</v>
      </c>
      <c r="AY46" s="15">
        <v>2.1</v>
      </c>
      <c r="AZ46" s="15">
        <v>2.2999999999999998</v>
      </c>
      <c r="BA46" s="15">
        <v>1.8</v>
      </c>
      <c r="BB46" s="15">
        <v>3.9</v>
      </c>
      <c r="BC46" s="15">
        <v>7.5</v>
      </c>
      <c r="BD46" s="15">
        <v>5.8</v>
      </c>
      <c r="BE46" s="15">
        <v>7.7</v>
      </c>
      <c r="BF46" s="15">
        <v>2.9</v>
      </c>
      <c r="BG46" s="15">
        <v>2.1</v>
      </c>
      <c r="BH46" s="15">
        <v>2.2000000000000002</v>
      </c>
      <c r="BI46" s="15">
        <v>2.2000000000000002</v>
      </c>
      <c r="BJ46" s="15">
        <v>2.2999999999999998</v>
      </c>
    </row>
    <row r="47" spans="1:62" ht="15" customHeight="1" x14ac:dyDescent="0.25">
      <c r="A47" s="3" t="s">
        <v>36</v>
      </c>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v>0.7</v>
      </c>
      <c r="AD47" s="15">
        <v>1.2</v>
      </c>
      <c r="AE47" s="15">
        <v>0.4</v>
      </c>
      <c r="AF47" s="15">
        <v>1.2</v>
      </c>
      <c r="AG47" s="15">
        <v>3</v>
      </c>
      <c r="AH47" s="15">
        <v>3.6</v>
      </c>
      <c r="AI47" s="15">
        <v>2.6</v>
      </c>
      <c r="AJ47" s="15">
        <v>2</v>
      </c>
      <c r="AK47" s="15">
        <v>0.8</v>
      </c>
      <c r="AL47" s="15">
        <v>0.9</v>
      </c>
      <c r="AM47" s="15">
        <v>2</v>
      </c>
      <c r="AN47" s="15">
        <v>2.4</v>
      </c>
      <c r="AO47" s="15">
        <v>3</v>
      </c>
      <c r="AP47" s="15">
        <v>0.8</v>
      </c>
      <c r="AQ47" s="15">
        <v>2.7</v>
      </c>
      <c r="AR47" s="15">
        <v>0.9</v>
      </c>
      <c r="AS47" s="15">
        <v>0.7</v>
      </c>
      <c r="AT47" s="15">
        <v>1.4</v>
      </c>
      <c r="AU47" s="15">
        <v>0.3</v>
      </c>
      <c r="AV47" s="15">
        <v>-0.2</v>
      </c>
      <c r="AW47" s="15">
        <v>-0.2</v>
      </c>
      <c r="AX47" s="15">
        <v>1.4</v>
      </c>
      <c r="AY47" s="15">
        <v>2.2000000000000002</v>
      </c>
      <c r="AZ47" s="15">
        <v>2.2000000000000002</v>
      </c>
      <c r="BA47" s="15">
        <v>1.5</v>
      </c>
      <c r="BB47" s="15">
        <v>3.4</v>
      </c>
      <c r="BC47" s="15">
        <v>7</v>
      </c>
      <c r="BD47" s="15">
        <v>4.3</v>
      </c>
      <c r="BE47" s="15">
        <v>3.5</v>
      </c>
      <c r="BF47" s="15">
        <v>3.3</v>
      </c>
      <c r="BG47" s="15">
        <v>3</v>
      </c>
      <c r="BH47" s="15">
        <v>2.5</v>
      </c>
      <c r="BI47" s="15">
        <v>2.6</v>
      </c>
      <c r="BJ47" s="15">
        <v>2.4</v>
      </c>
    </row>
    <row r="48" spans="1:62" ht="15" customHeight="1" x14ac:dyDescent="0.25">
      <c r="A48" s="3" t="s">
        <v>233</v>
      </c>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v>17.5</v>
      </c>
      <c r="AC48" s="15">
        <v>17</v>
      </c>
      <c r="AD48" s="15">
        <v>16.600000000000001</v>
      </c>
      <c r="AE48" s="15">
        <v>16.2</v>
      </c>
      <c r="AF48" s="15">
        <v>15.9</v>
      </c>
      <c r="AG48" s="15">
        <v>15.8</v>
      </c>
      <c r="AH48" s="15">
        <v>15.8</v>
      </c>
      <c r="AI48" s="15">
        <v>16.3</v>
      </c>
      <c r="AJ48" s="15">
        <v>16.899999999999999</v>
      </c>
      <c r="AK48" s="15">
        <v>16.600000000000001</v>
      </c>
      <c r="AL48" s="15">
        <v>16.399999999999999</v>
      </c>
      <c r="AM48" s="15">
        <v>16</v>
      </c>
      <c r="AN48" s="15">
        <v>15.7</v>
      </c>
      <c r="AO48" s="15">
        <v>15.7</v>
      </c>
      <c r="AP48" s="15">
        <v>16.2</v>
      </c>
      <c r="AQ48" s="15">
        <v>16.5</v>
      </c>
      <c r="AR48" s="15">
        <v>16</v>
      </c>
      <c r="AS48" s="15">
        <v>15.9</v>
      </c>
      <c r="AT48" s="15">
        <v>15.9</v>
      </c>
      <c r="AU48" s="15">
        <v>15.9</v>
      </c>
      <c r="AV48" s="15">
        <v>15.6</v>
      </c>
      <c r="AW48" s="15">
        <v>15.3</v>
      </c>
      <c r="AX48" s="15">
        <v>14.9</v>
      </c>
      <c r="AY48" s="15">
        <v>14.6</v>
      </c>
      <c r="AZ48" s="15">
        <v>14.5</v>
      </c>
      <c r="BA48" s="15">
        <v>15.3</v>
      </c>
      <c r="BB48" s="15">
        <v>15.2</v>
      </c>
      <c r="BC48" s="15">
        <v>14.9</v>
      </c>
      <c r="BD48" s="15">
        <v>15.1</v>
      </c>
      <c r="BE48" s="15">
        <v>15.5</v>
      </c>
      <c r="BF48" s="15">
        <v>15.3</v>
      </c>
      <c r="BG48" s="15">
        <v>15.3</v>
      </c>
      <c r="BH48" s="15">
        <v>14.9</v>
      </c>
      <c r="BI48" s="15">
        <v>14.7</v>
      </c>
      <c r="BJ48" s="15">
        <v>14.8</v>
      </c>
    </row>
    <row r="49" spans="1:62" ht="15" customHeight="1" x14ac:dyDescent="0.25">
      <c r="A49" s="3" t="s">
        <v>234</v>
      </c>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v>9.5</v>
      </c>
      <c r="AC49" s="15">
        <v>9.5</v>
      </c>
      <c r="AD49" s="15">
        <v>9.6</v>
      </c>
      <c r="AE49" s="15">
        <v>9.6</v>
      </c>
      <c r="AF49" s="15">
        <v>9.6</v>
      </c>
      <c r="AG49" s="15">
        <v>9.5</v>
      </c>
      <c r="AH49" s="15">
        <v>9.8000000000000007</v>
      </c>
      <c r="AI49" s="15">
        <v>10.5</v>
      </c>
      <c r="AJ49" s="15">
        <v>11</v>
      </c>
      <c r="AK49" s="15">
        <v>11.2</v>
      </c>
      <c r="AL49" s="15">
        <v>11.5</v>
      </c>
      <c r="AM49" s="15">
        <v>11.6</v>
      </c>
      <c r="AN49" s="15">
        <v>11.5</v>
      </c>
      <c r="AO49" s="15">
        <v>11.8</v>
      </c>
      <c r="AP49" s="15">
        <v>12.3</v>
      </c>
      <c r="AQ49" s="15">
        <v>12.6</v>
      </c>
      <c r="AR49" s="15">
        <v>12.8</v>
      </c>
      <c r="AS49" s="15">
        <v>13.1</v>
      </c>
      <c r="AT49" s="15">
        <v>13.2</v>
      </c>
      <c r="AU49" s="15">
        <v>13</v>
      </c>
      <c r="AV49" s="15">
        <v>12.7</v>
      </c>
      <c r="AW49" s="15">
        <v>12.5</v>
      </c>
      <c r="AX49" s="15">
        <v>12.5</v>
      </c>
      <c r="AY49" s="15">
        <v>12.5</v>
      </c>
      <c r="AZ49" s="15">
        <v>12.7</v>
      </c>
      <c r="BA49" s="15">
        <v>13.3</v>
      </c>
      <c r="BB49" s="15">
        <v>13.4</v>
      </c>
      <c r="BC49" s="15">
        <v>13.1</v>
      </c>
      <c r="BD49" s="15">
        <v>13.1</v>
      </c>
      <c r="BE49" s="15">
        <v>13.3</v>
      </c>
      <c r="BF49" s="15">
        <v>13.5</v>
      </c>
      <c r="BG49" s="15">
        <v>13.7</v>
      </c>
      <c r="BH49" s="15">
        <v>14.1</v>
      </c>
      <c r="BI49" s="15">
        <v>14.3</v>
      </c>
      <c r="BJ49" s="15">
        <v>14.5</v>
      </c>
    </row>
    <row r="50" spans="1:62" ht="15" customHeight="1" x14ac:dyDescent="0.2"/>
    <row r="51" spans="1:62" x14ac:dyDescent="0.2">
      <c r="A51" s="36" t="s">
        <v>235</v>
      </c>
    </row>
    <row r="52" spans="1:62" x14ac:dyDescent="0.2">
      <c r="A52" s="36" t="s">
        <v>236</v>
      </c>
    </row>
    <row r="53" spans="1:62" x14ac:dyDescent="0.2">
      <c r="A53" s="36" t="s">
        <v>395</v>
      </c>
    </row>
    <row r="54" spans="1:62" ht="15" x14ac:dyDescent="0.2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row>
    <row r="55" spans="1:62" ht="15" customHeight="1" x14ac:dyDescent="0.2"/>
    <row r="56" spans="1:62" x14ac:dyDescent="0.2">
      <c r="A56" s="36"/>
    </row>
    <row r="59" spans="1:62" ht="15" customHeight="1" x14ac:dyDescent="0.2"/>
    <row r="60" spans="1:62" ht="15" customHeight="1" x14ac:dyDescent="0.2"/>
    <row r="61" spans="1:62" ht="15" x14ac:dyDescent="0.2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row>
    <row r="62" spans="1:62" ht="15" customHeight="1" x14ac:dyDescent="0.2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row>
    <row r="63" spans="1:62" ht="15" customHeight="1" x14ac:dyDescent="0.2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row>
    <row r="64" spans="1:62" ht="15" customHeight="1" x14ac:dyDescent="0.2"/>
  </sheetData>
  <hyperlinks>
    <hyperlink ref="A1" location="contents!A1" display="to contents" xr:uid="{00000000-0004-0000-1300-000000000000}"/>
  </hyperlinks>
  <pageMargins left="0.7" right="0.7" top="0.75" bottom="0.75" header="0.3" footer="0.3"/>
  <pageSetup orientation="portrait" horizontalDpi="1200" verticalDpi="12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election activeCell="A2" sqref="A2"/>
    </sheetView>
  </sheetViews>
  <sheetFormatPr defaultColWidth="11.42578125" defaultRowHeight="12.75" x14ac:dyDescent="0.2"/>
  <cols>
    <col min="1" max="1" width="135.7109375" customWidth="1"/>
  </cols>
  <sheetData>
    <row r="1" spans="1:1" ht="15" x14ac:dyDescent="0.25">
      <c r="A1" s="3" t="s">
        <v>444</v>
      </c>
    </row>
    <row r="2" spans="1:1" ht="15" x14ac:dyDescent="0.25">
      <c r="A2" s="5" t="str">
        <f>HYPERLINK("#'contents'!A1", "to contents")</f>
        <v>to contents</v>
      </c>
    </row>
    <row r="3" spans="1:1" ht="15" x14ac:dyDescent="0.2">
      <c r="A3" s="6" t="s">
        <v>398</v>
      </c>
    </row>
    <row r="5" spans="1:1" ht="15" x14ac:dyDescent="0.25">
      <c r="A5" s="2" t="s">
        <v>399</v>
      </c>
    </row>
    <row r="6" spans="1:1" ht="30" customHeight="1" x14ac:dyDescent="0.25">
      <c r="A6" s="7" t="s">
        <v>400</v>
      </c>
    </row>
    <row r="7" spans="1:1" ht="31.5" customHeight="1" x14ac:dyDescent="0.25">
      <c r="A7" s="7" t="s">
        <v>401</v>
      </c>
    </row>
    <row r="9" spans="1:1" ht="15" x14ac:dyDescent="0.25">
      <c r="A9" s="3"/>
    </row>
    <row r="11" spans="1:1" ht="15" x14ac:dyDescent="0.2">
      <c r="A11" s="11"/>
    </row>
    <row r="12" spans="1:1" ht="15" x14ac:dyDescent="0.2">
      <c r="A12" s="8"/>
    </row>
    <row r="13" spans="1:1" ht="15" x14ac:dyDescent="0.2">
      <c r="A13" s="9"/>
    </row>
    <row r="14" spans="1:1" ht="15" x14ac:dyDescent="0.2">
      <c r="A14" s="11"/>
    </row>
    <row r="15" spans="1:1" ht="15" x14ac:dyDescent="0.2">
      <c r="A15" s="9"/>
    </row>
    <row r="16" spans="1:1" ht="15" x14ac:dyDescent="0.2">
      <c r="A16" s="9"/>
    </row>
    <row r="17" spans="1:1" ht="15" x14ac:dyDescent="0.2">
      <c r="A17" s="9"/>
    </row>
    <row r="18" spans="1:1" ht="15" x14ac:dyDescent="0.2">
      <c r="A18" s="9"/>
    </row>
    <row r="19" spans="1:1" ht="15" x14ac:dyDescent="0.2">
      <c r="A19" s="8"/>
    </row>
    <row r="20" spans="1:1" ht="15" x14ac:dyDescent="0.2">
      <c r="A20" s="9"/>
    </row>
    <row r="21" spans="1:1" ht="15" x14ac:dyDescent="0.2">
      <c r="A21" s="9"/>
    </row>
    <row r="22" spans="1:1" ht="15" x14ac:dyDescent="0.2">
      <c r="A22" s="11"/>
    </row>
    <row r="23" spans="1:1" ht="15" x14ac:dyDescent="0.2">
      <c r="A23" s="9"/>
    </row>
    <row r="24" spans="1:1" ht="15" x14ac:dyDescent="0.2">
      <c r="A24" s="9"/>
    </row>
    <row r="25" spans="1:1" ht="15" x14ac:dyDescent="0.2">
      <c r="A25" s="9"/>
    </row>
    <row r="26" spans="1:1" ht="15" x14ac:dyDescent="0.2">
      <c r="A26" s="9"/>
    </row>
    <row r="27" spans="1:1" ht="15" x14ac:dyDescent="0.2">
      <c r="A27" s="9"/>
    </row>
    <row r="28" spans="1:1" ht="15" x14ac:dyDescent="0.2">
      <c r="A28" s="9"/>
    </row>
    <row r="29" spans="1:1" ht="15" x14ac:dyDescent="0.2">
      <c r="A29" s="9"/>
    </row>
    <row r="30" spans="1:1" ht="15" x14ac:dyDescent="0.2">
      <c r="A30" s="9"/>
    </row>
    <row r="31" spans="1:1" ht="15" x14ac:dyDescent="0.2">
      <c r="A31" s="9"/>
    </row>
    <row r="32" spans="1:1" ht="15" x14ac:dyDescent="0.2">
      <c r="A32" s="9"/>
    </row>
    <row r="33" spans="1:1" ht="15" x14ac:dyDescent="0.2">
      <c r="A33" s="9"/>
    </row>
    <row r="34" spans="1:1" ht="15" x14ac:dyDescent="0.2">
      <c r="A34" s="9"/>
    </row>
    <row r="35" spans="1:1" ht="15" x14ac:dyDescent="0.2">
      <c r="A35" s="9"/>
    </row>
    <row r="36" spans="1:1" ht="15" x14ac:dyDescent="0.2">
      <c r="A36" s="9"/>
    </row>
    <row r="37" spans="1:1" ht="15" x14ac:dyDescent="0.2">
      <c r="A37" s="9"/>
    </row>
    <row r="38" spans="1:1" ht="15" x14ac:dyDescent="0.2">
      <c r="A38" s="9"/>
    </row>
    <row r="39" spans="1:1" ht="15" x14ac:dyDescent="0.2">
      <c r="A39" s="9"/>
    </row>
    <row r="40" spans="1:1" ht="15" x14ac:dyDescent="0.2">
      <c r="A40" s="11"/>
    </row>
    <row r="41" spans="1:1" ht="15" x14ac:dyDescent="0.25">
      <c r="A41" s="10"/>
    </row>
  </sheetData>
  <pageMargins left="0.7" right="0.7" top="0.75" bottom="0.75" header="0.3" footer="0.3"/>
  <pageSetup paperSize="9" orientation="portrai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J60"/>
  <sheetViews>
    <sheetView topLeftCell="AB17" workbookViewId="0">
      <selection activeCell="AB19" sqref="AB19"/>
    </sheetView>
  </sheetViews>
  <sheetFormatPr defaultColWidth="11.42578125" defaultRowHeight="12.75" x14ac:dyDescent="0.2"/>
  <cols>
    <col min="1" max="1" width="65.7109375" customWidth="1"/>
    <col min="2" max="26" width="8" customWidth="1"/>
    <col min="27" max="28" width="15.7109375" customWidth="1"/>
    <col min="29" max="62" width="8" customWidth="1"/>
    <col min="63" max="64" width="35.5703125" customWidth="1"/>
  </cols>
  <sheetData>
    <row r="1" spans="1:62" x14ac:dyDescent="0.2">
      <c r="A1" s="1" t="s">
        <v>443</v>
      </c>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row>
    <row r="2" spans="1:62" x14ac:dyDescent="0.2">
      <c r="A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row>
    <row r="3" spans="1:62" ht="45" customHeight="1" x14ac:dyDescent="0.25">
      <c r="A3" s="18" t="s">
        <v>507</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row>
    <row r="4" spans="1:62" ht="15" customHeight="1" x14ac:dyDescent="0.25">
      <c r="A4" s="3"/>
      <c r="B4" s="3">
        <v>1970</v>
      </c>
      <c r="C4" s="3">
        <v>1971</v>
      </c>
      <c r="D4" s="3">
        <v>1972</v>
      </c>
      <c r="E4" s="3">
        <v>1973</v>
      </c>
      <c r="F4" s="3">
        <v>1974</v>
      </c>
      <c r="G4" s="3">
        <v>1975</v>
      </c>
      <c r="H4" s="3">
        <v>1976</v>
      </c>
      <c r="I4" s="3">
        <v>1977</v>
      </c>
      <c r="J4" s="3">
        <v>1978</v>
      </c>
      <c r="K4" s="3">
        <v>1979</v>
      </c>
      <c r="L4" s="3">
        <v>1980</v>
      </c>
      <c r="M4" s="3">
        <v>1981</v>
      </c>
      <c r="N4" s="3">
        <v>1982</v>
      </c>
      <c r="O4" s="3">
        <v>1983</v>
      </c>
      <c r="P4" s="3">
        <v>1984</v>
      </c>
      <c r="Q4" s="3">
        <v>1985</v>
      </c>
      <c r="R4" s="3">
        <v>1986</v>
      </c>
      <c r="S4" s="3">
        <v>1987</v>
      </c>
      <c r="T4" s="3">
        <v>1988</v>
      </c>
      <c r="U4" s="3">
        <v>1989</v>
      </c>
      <c r="V4" s="3">
        <v>1990</v>
      </c>
      <c r="W4" s="3">
        <v>1991</v>
      </c>
      <c r="X4" s="3">
        <v>1992</v>
      </c>
      <c r="Y4" s="3">
        <v>1993</v>
      </c>
      <c r="Z4" s="3">
        <v>1994</v>
      </c>
      <c r="AA4" s="3">
        <v>1995</v>
      </c>
      <c r="AB4" s="3">
        <v>1995</v>
      </c>
      <c r="AC4" s="3">
        <v>1996</v>
      </c>
      <c r="AD4" s="3">
        <v>1997</v>
      </c>
      <c r="AE4" s="3">
        <v>1998</v>
      </c>
      <c r="AF4" s="3">
        <v>1999</v>
      </c>
      <c r="AG4" s="3">
        <v>2000</v>
      </c>
      <c r="AH4" s="3">
        <v>2001</v>
      </c>
      <c r="AI4" s="3">
        <v>2002</v>
      </c>
      <c r="AJ4" s="3">
        <v>2003</v>
      </c>
      <c r="AK4" s="3">
        <v>2004</v>
      </c>
      <c r="AL4" s="3">
        <v>2005</v>
      </c>
      <c r="AM4" s="3">
        <v>2006</v>
      </c>
      <c r="AN4" s="3">
        <v>2007</v>
      </c>
      <c r="AO4" s="3">
        <v>2008</v>
      </c>
      <c r="AP4" s="3">
        <v>2009</v>
      </c>
      <c r="AQ4" s="3">
        <v>2010</v>
      </c>
      <c r="AR4" s="3">
        <v>2011</v>
      </c>
      <c r="AS4" s="3">
        <v>2012</v>
      </c>
      <c r="AT4" s="3">
        <v>2013</v>
      </c>
      <c r="AU4" s="3">
        <v>2014</v>
      </c>
      <c r="AV4" s="3">
        <v>2015</v>
      </c>
      <c r="AW4" s="3">
        <v>2016</v>
      </c>
      <c r="AX4" s="3">
        <v>2017</v>
      </c>
      <c r="AY4" s="3">
        <v>2018</v>
      </c>
      <c r="AZ4" s="3">
        <v>2019</v>
      </c>
      <c r="BA4" s="3">
        <v>2020</v>
      </c>
      <c r="BB4" s="3">
        <v>2021</v>
      </c>
      <c r="BC4" s="3">
        <v>2022</v>
      </c>
      <c r="BD4" s="3">
        <v>2023</v>
      </c>
      <c r="BE4" s="3">
        <v>2024</v>
      </c>
      <c r="BF4" s="3">
        <v>2025</v>
      </c>
      <c r="BG4" s="3">
        <v>2026</v>
      </c>
      <c r="BH4" s="3">
        <v>2027</v>
      </c>
      <c r="BI4" s="3">
        <v>2028</v>
      </c>
      <c r="BJ4" s="3">
        <v>2029</v>
      </c>
    </row>
    <row r="5" spans="1:62" ht="15" customHeight="1" x14ac:dyDescent="0.25">
      <c r="A5" s="35" t="s">
        <v>204</v>
      </c>
      <c r="B5" s="20"/>
      <c r="C5" s="20"/>
      <c r="D5" s="20"/>
      <c r="E5" s="20"/>
      <c r="F5" s="20"/>
      <c r="G5" s="20"/>
      <c r="H5" s="20"/>
      <c r="I5" s="20"/>
      <c r="J5" s="20"/>
      <c r="K5" s="20"/>
      <c r="L5" s="20"/>
      <c r="M5" s="20"/>
      <c r="N5" s="20"/>
      <c r="O5" s="20"/>
      <c r="P5" s="20"/>
      <c r="Q5" s="20"/>
      <c r="R5" s="20"/>
      <c r="S5" s="20"/>
      <c r="T5" s="20"/>
      <c r="U5" s="20"/>
      <c r="V5" s="20"/>
      <c r="W5" s="20"/>
      <c r="X5" s="20"/>
      <c r="Y5" s="20"/>
      <c r="Z5" s="20"/>
      <c r="AA5" s="3" t="s">
        <v>473</v>
      </c>
      <c r="AB5" s="3" t="s">
        <v>472</v>
      </c>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row>
    <row r="6" spans="1:62" ht="15" customHeight="1" x14ac:dyDescent="0.2">
      <c r="A6" s="37" t="s">
        <v>78</v>
      </c>
    </row>
    <row r="7" spans="1:62" ht="15" customHeight="1" x14ac:dyDescent="0.25">
      <c r="A7" s="3" t="s">
        <v>237</v>
      </c>
      <c r="B7" s="15"/>
      <c r="C7" s="15"/>
      <c r="D7" s="15"/>
      <c r="E7" s="15"/>
      <c r="F7" s="15"/>
      <c r="G7" s="15"/>
      <c r="H7" s="15"/>
      <c r="I7" s="15"/>
      <c r="J7" s="15"/>
      <c r="K7" s="15"/>
      <c r="L7" s="15"/>
      <c r="M7" s="15"/>
      <c r="N7" s="15"/>
      <c r="O7" s="15"/>
      <c r="P7" s="15"/>
      <c r="Q7" s="15"/>
      <c r="R7" s="15"/>
      <c r="S7" s="15"/>
      <c r="T7" s="15"/>
      <c r="U7" s="15"/>
      <c r="V7" s="15"/>
      <c r="W7" s="15"/>
      <c r="X7" s="15"/>
      <c r="Y7" s="15"/>
      <c r="Z7" s="15"/>
      <c r="AA7" s="15">
        <v>26.5</v>
      </c>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row>
    <row r="8" spans="1:62" ht="15" customHeight="1" x14ac:dyDescent="0.25">
      <c r="A8" s="3" t="s">
        <v>238</v>
      </c>
      <c r="B8" s="15">
        <v>11.894</v>
      </c>
      <c r="C8" s="15">
        <v>12.147</v>
      </c>
      <c r="D8" s="15">
        <v>12.416</v>
      </c>
      <c r="E8" s="15">
        <v>12.359</v>
      </c>
      <c r="F8" s="15">
        <v>12.782999999999999</v>
      </c>
      <c r="G8" s="15">
        <v>13.484</v>
      </c>
      <c r="H8" s="15">
        <v>13.318</v>
      </c>
      <c r="I8" s="15">
        <v>13.554</v>
      </c>
      <c r="J8" s="15">
        <v>13.635</v>
      </c>
      <c r="K8" s="15">
        <v>13.677</v>
      </c>
      <c r="L8" s="15">
        <v>13.358000000000001</v>
      </c>
      <c r="M8" s="15">
        <v>13.034000000000001</v>
      </c>
      <c r="N8" s="15">
        <v>13.086</v>
      </c>
      <c r="O8" s="15">
        <v>12.778</v>
      </c>
      <c r="P8" s="15">
        <v>11.984</v>
      </c>
      <c r="Q8" s="15">
        <v>11.737</v>
      </c>
      <c r="R8" s="15">
        <v>11.526999999999999</v>
      </c>
      <c r="S8" s="15">
        <v>11.675000000000001</v>
      </c>
      <c r="T8" s="15">
        <v>11.12</v>
      </c>
      <c r="U8" s="15">
        <v>10.521000000000001</v>
      </c>
      <c r="V8" s="15">
        <v>10.298</v>
      </c>
      <c r="W8" s="15">
        <v>10.163</v>
      </c>
      <c r="X8" s="15">
        <v>10.311</v>
      </c>
      <c r="Y8" s="15">
        <v>10.398</v>
      </c>
      <c r="Z8" s="15">
        <v>10.141999999999999</v>
      </c>
      <c r="AA8" s="15">
        <v>10</v>
      </c>
      <c r="AB8" s="15">
        <v>9.7309999999999999</v>
      </c>
      <c r="AC8" s="15">
        <v>9.3949999999999996</v>
      </c>
      <c r="AD8" s="15">
        <v>9.1470000000000002</v>
      </c>
      <c r="AE8" s="15">
        <v>9.0129999999999999</v>
      </c>
      <c r="AF8" s="15">
        <v>8.9160000000000004</v>
      </c>
      <c r="AG8" s="15">
        <v>8.7620000000000005</v>
      </c>
      <c r="AH8" s="15">
        <v>8.7810000000000006</v>
      </c>
      <c r="AI8" s="15">
        <v>9.02</v>
      </c>
      <c r="AJ8" s="15">
        <v>9.2870000000000008</v>
      </c>
      <c r="AK8" s="15">
        <v>9.1660000000000004</v>
      </c>
      <c r="AL8" s="15">
        <v>8.9350000000000005</v>
      </c>
      <c r="AM8" s="15">
        <v>8.6050000000000004</v>
      </c>
      <c r="AN8" s="15">
        <v>8.423</v>
      </c>
      <c r="AO8" s="15">
        <v>8.5259999999999998</v>
      </c>
      <c r="AP8" s="15">
        <v>9.2729999999999997</v>
      </c>
      <c r="AQ8" s="15">
        <v>9.3149999999999995</v>
      </c>
      <c r="AR8" s="15">
        <v>9.1159999999999997</v>
      </c>
      <c r="AS8" s="15">
        <v>9.15</v>
      </c>
      <c r="AT8" s="15">
        <v>9.0259999999999998</v>
      </c>
      <c r="AU8" s="15">
        <v>8.8659999999999997</v>
      </c>
      <c r="AV8" s="15">
        <v>8.6140000000000008</v>
      </c>
      <c r="AW8" s="15">
        <v>8.5389999999999997</v>
      </c>
      <c r="AX8" s="15">
        <v>8.4060000000000006</v>
      </c>
      <c r="AY8" s="15">
        <v>8.3249999999999993</v>
      </c>
      <c r="AZ8" s="15">
        <v>8.2940000000000005</v>
      </c>
      <c r="BA8" s="15">
        <v>8.891</v>
      </c>
      <c r="BB8" s="15">
        <v>8.4640000000000004</v>
      </c>
      <c r="BC8" s="15">
        <v>8.2520000000000007</v>
      </c>
      <c r="BD8" s="15">
        <v>8.3209999999999997</v>
      </c>
      <c r="BE8" s="15">
        <v>8.52</v>
      </c>
      <c r="BF8" s="15">
        <v>8.5220000000000002</v>
      </c>
      <c r="BG8" s="15">
        <v>8.4190000000000005</v>
      </c>
      <c r="BH8" s="15">
        <v>8.3379999999999992</v>
      </c>
      <c r="BI8" s="15">
        <v>8.2750000000000004</v>
      </c>
      <c r="BJ8" s="15">
        <v>8.407</v>
      </c>
    </row>
    <row r="9" spans="1:62" ht="15" customHeight="1" x14ac:dyDescent="0.25">
      <c r="A9" s="3" t="s">
        <v>239</v>
      </c>
      <c r="B9" s="15"/>
      <c r="C9" s="15"/>
      <c r="D9" s="15"/>
      <c r="E9" s="15"/>
      <c r="F9" s="15"/>
      <c r="G9" s="15"/>
      <c r="H9" s="15"/>
      <c r="I9" s="15"/>
      <c r="J9" s="15"/>
      <c r="K9" s="15"/>
      <c r="L9" s="15"/>
      <c r="M9" s="15"/>
      <c r="N9" s="15"/>
      <c r="O9" s="15"/>
      <c r="P9" s="15"/>
      <c r="Q9" s="15"/>
      <c r="R9" s="15"/>
      <c r="S9" s="15"/>
      <c r="T9" s="15"/>
      <c r="U9" s="15"/>
      <c r="V9" s="15"/>
      <c r="W9" s="15"/>
      <c r="X9" s="15"/>
      <c r="Y9" s="15"/>
      <c r="Z9" s="15"/>
      <c r="AA9" s="15">
        <v>6</v>
      </c>
      <c r="AB9" s="15">
        <v>6.3410000000000002</v>
      </c>
      <c r="AC9" s="15">
        <v>6.202</v>
      </c>
      <c r="AD9" s="15">
        <v>5.9930000000000003</v>
      </c>
      <c r="AE9" s="15">
        <v>5.8949999999999996</v>
      </c>
      <c r="AF9" s="15">
        <v>5.7839999999999998</v>
      </c>
      <c r="AG9" s="15">
        <v>5.8550000000000004</v>
      </c>
      <c r="AH9" s="15">
        <v>6.0570000000000004</v>
      </c>
      <c r="AI9" s="15">
        <v>6.2670000000000003</v>
      </c>
      <c r="AJ9" s="15">
        <v>6.5810000000000004</v>
      </c>
      <c r="AK9" s="15">
        <v>6.4390000000000001</v>
      </c>
      <c r="AL9" s="15">
        <v>6.2560000000000002</v>
      </c>
      <c r="AM9" s="15">
        <v>6.1109999999999998</v>
      </c>
      <c r="AN9" s="15">
        <v>6.3010000000000002</v>
      </c>
      <c r="AO9" s="15">
        <v>6.1619999999999999</v>
      </c>
      <c r="AP9" s="15">
        <v>6.7850000000000001</v>
      </c>
      <c r="AQ9" s="15">
        <v>6.8319999999999999</v>
      </c>
      <c r="AR9" s="15">
        <v>6.5650000000000004</v>
      </c>
      <c r="AS9" s="15">
        <v>6.4249999999999998</v>
      </c>
      <c r="AT9" s="15">
        <v>6.39</v>
      </c>
      <c r="AU9" s="15">
        <v>6.56</v>
      </c>
      <c r="AV9" s="15">
        <v>6.3250000000000002</v>
      </c>
      <c r="AW9" s="15">
        <v>6.1040000000000001</v>
      </c>
      <c r="AX9" s="15">
        <v>5.9720000000000004</v>
      </c>
      <c r="AY9" s="15">
        <v>6.0259999999999998</v>
      </c>
      <c r="AZ9" s="15">
        <v>5.9889999999999999</v>
      </c>
      <c r="BA9" s="15">
        <v>6.3250000000000002</v>
      </c>
      <c r="BB9" s="15">
        <v>6.4390000000000001</v>
      </c>
      <c r="BC9" s="15">
        <v>6.17</v>
      </c>
      <c r="BD9" s="15">
        <v>6.3789999999999996</v>
      </c>
      <c r="BE9" s="15">
        <v>6.4189999999999996</v>
      </c>
      <c r="BF9" s="15">
        <v>6.391</v>
      </c>
      <c r="BG9" s="15">
        <v>6.36</v>
      </c>
      <c r="BH9" s="15">
        <v>6.0540000000000003</v>
      </c>
      <c r="BI9" s="15">
        <v>5.9619999999999997</v>
      </c>
      <c r="BJ9" s="15">
        <v>5.992</v>
      </c>
    </row>
    <row r="10" spans="1:62" ht="15" customHeight="1" x14ac:dyDescent="0.25">
      <c r="A10" s="3" t="s">
        <v>240</v>
      </c>
      <c r="B10" s="15">
        <v>6.1230000000000002</v>
      </c>
      <c r="C10" s="15">
        <v>6.2510000000000003</v>
      </c>
      <c r="D10" s="15">
        <v>5.556</v>
      </c>
      <c r="E10" s="15">
        <v>5.0860000000000003</v>
      </c>
      <c r="F10" s="15">
        <v>4.9249999999999998</v>
      </c>
      <c r="G10" s="15">
        <v>5.4269999999999996</v>
      </c>
      <c r="H10" s="15">
        <v>5.4050000000000002</v>
      </c>
      <c r="I10" s="15">
        <v>4.9610000000000003</v>
      </c>
      <c r="J10" s="15">
        <v>5.0179999999999998</v>
      </c>
      <c r="K10" s="15">
        <v>4.92</v>
      </c>
      <c r="L10" s="15">
        <v>4.9329999999999998</v>
      </c>
      <c r="M10" s="15">
        <v>4.7430000000000003</v>
      </c>
      <c r="N10" s="15">
        <v>4.63</v>
      </c>
      <c r="O10" s="15">
        <v>4.45</v>
      </c>
      <c r="P10" s="15">
        <v>4.516</v>
      </c>
      <c r="Q10" s="15">
        <v>4.2949999999999999</v>
      </c>
      <c r="R10" s="15">
        <v>3.9430000000000001</v>
      </c>
      <c r="S10" s="15">
        <v>4.0229999999999997</v>
      </c>
      <c r="T10" s="15">
        <v>4.069</v>
      </c>
      <c r="U10" s="15">
        <v>3.887</v>
      </c>
      <c r="V10" s="15">
        <v>4.0049999999999999</v>
      </c>
      <c r="W10" s="15">
        <v>3.944</v>
      </c>
      <c r="X10" s="15">
        <v>4.0519999999999996</v>
      </c>
      <c r="Y10" s="15">
        <v>3.9049999999999998</v>
      </c>
      <c r="Z10" s="15">
        <v>3.8260000000000001</v>
      </c>
      <c r="AA10" s="15">
        <v>3.7</v>
      </c>
      <c r="AB10" s="15">
        <v>3.8130000000000002</v>
      </c>
      <c r="AC10" s="15">
        <v>4.0229999999999997</v>
      </c>
      <c r="AD10" s="15">
        <v>3.7349999999999999</v>
      </c>
      <c r="AE10" s="15">
        <v>3.5920000000000001</v>
      </c>
      <c r="AF10" s="15">
        <v>3.7810000000000001</v>
      </c>
      <c r="AG10" s="15">
        <v>3.7970000000000002</v>
      </c>
      <c r="AH10" s="15">
        <v>3.9350000000000001</v>
      </c>
      <c r="AI10" s="15">
        <v>4.2759999999999998</v>
      </c>
      <c r="AJ10" s="15">
        <v>4.3339999999999996</v>
      </c>
      <c r="AK10" s="15">
        <v>3.9729999999999999</v>
      </c>
      <c r="AL10" s="15">
        <v>3.8919999999999999</v>
      </c>
      <c r="AM10" s="15">
        <v>4.0599999999999996</v>
      </c>
      <c r="AN10" s="15">
        <v>3.9569999999999999</v>
      </c>
      <c r="AO10" s="15">
        <v>4.09</v>
      </c>
      <c r="AP10" s="15">
        <v>4.3810000000000002</v>
      </c>
      <c r="AQ10" s="15">
        <v>4.2859999999999996</v>
      </c>
      <c r="AR10" s="15">
        <v>4.2610000000000001</v>
      </c>
      <c r="AS10" s="15">
        <v>3.9180000000000001</v>
      </c>
      <c r="AT10" s="15">
        <v>3.7040000000000002</v>
      </c>
      <c r="AU10" s="15">
        <v>3.52</v>
      </c>
      <c r="AV10" s="15">
        <v>3.5779999999999998</v>
      </c>
      <c r="AW10" s="15">
        <v>3.4369999999999998</v>
      </c>
      <c r="AX10" s="15">
        <v>3.3730000000000002</v>
      </c>
      <c r="AY10" s="15">
        <v>3.335</v>
      </c>
      <c r="AZ10" s="15">
        <v>3.3980000000000001</v>
      </c>
      <c r="BA10" s="15">
        <v>3.7189999999999999</v>
      </c>
      <c r="BB10" s="15">
        <v>3.468</v>
      </c>
      <c r="BC10" s="15">
        <v>3.367</v>
      </c>
      <c r="BD10" s="15">
        <v>3.1579999999999999</v>
      </c>
      <c r="BE10" s="15">
        <v>3.03</v>
      </c>
      <c r="BF10" s="15">
        <v>3.0609999999999999</v>
      </c>
      <c r="BG10" s="15">
        <v>3.2189999999999999</v>
      </c>
      <c r="BH10" s="15">
        <v>3.3570000000000002</v>
      </c>
      <c r="BI10" s="15">
        <v>3.5329999999999999</v>
      </c>
      <c r="BJ10" s="15">
        <v>3.657</v>
      </c>
    </row>
    <row r="11" spans="1:62" ht="15" customHeight="1" x14ac:dyDescent="0.25">
      <c r="A11" s="3" t="s">
        <v>241</v>
      </c>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v>6.9</v>
      </c>
      <c r="AB11" s="15">
        <v>7.0880000000000001</v>
      </c>
      <c r="AC11" s="15">
        <v>6.641</v>
      </c>
      <c r="AD11" s="15">
        <v>6.7130000000000001</v>
      </c>
      <c r="AE11" s="15">
        <v>6.7249999999999996</v>
      </c>
      <c r="AF11" s="15">
        <v>6.7119999999999997</v>
      </c>
      <c r="AG11" s="15">
        <v>6.835</v>
      </c>
      <c r="AH11" s="15">
        <v>7.0270000000000001</v>
      </c>
      <c r="AI11" s="15">
        <v>7.5960000000000001</v>
      </c>
      <c r="AJ11" s="15">
        <v>7.9009999999999998</v>
      </c>
      <c r="AK11" s="15">
        <v>7.8650000000000002</v>
      </c>
      <c r="AL11" s="15">
        <v>7.7850000000000001</v>
      </c>
      <c r="AM11" s="15">
        <v>9.1140000000000008</v>
      </c>
      <c r="AN11" s="15">
        <v>9.093</v>
      </c>
      <c r="AO11" s="15">
        <v>9.2710000000000008</v>
      </c>
      <c r="AP11" s="15">
        <v>10.353</v>
      </c>
      <c r="AQ11" s="15">
        <v>10.512</v>
      </c>
      <c r="AR11" s="15">
        <v>10.488</v>
      </c>
      <c r="AS11" s="15">
        <v>10.741</v>
      </c>
      <c r="AT11" s="15">
        <v>10.648</v>
      </c>
      <c r="AU11" s="15">
        <v>10.528</v>
      </c>
      <c r="AV11" s="15">
        <v>10.255000000000001</v>
      </c>
      <c r="AW11" s="15">
        <v>10.228</v>
      </c>
      <c r="AX11" s="15">
        <v>10.106999999999999</v>
      </c>
      <c r="AY11" s="15">
        <v>10.169</v>
      </c>
      <c r="AZ11" s="15">
        <v>10.301</v>
      </c>
      <c r="BA11" s="15">
        <v>10.538</v>
      </c>
      <c r="BB11" s="15">
        <v>10.593999999999999</v>
      </c>
      <c r="BC11" s="15">
        <v>9.9830000000000005</v>
      </c>
      <c r="BD11" s="15">
        <v>10.125</v>
      </c>
      <c r="BE11" s="15">
        <v>10.516999999999999</v>
      </c>
      <c r="BF11" s="15">
        <v>10.632</v>
      </c>
      <c r="BG11" s="15">
        <v>10.853999999999999</v>
      </c>
      <c r="BH11" s="15">
        <v>11.375</v>
      </c>
      <c r="BI11" s="15">
        <v>11.507</v>
      </c>
      <c r="BJ11" s="15">
        <v>11.666</v>
      </c>
    </row>
    <row r="12" spans="1:62" ht="15" customHeight="1" x14ac:dyDescent="0.25">
      <c r="A12" s="3" t="s">
        <v>242</v>
      </c>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v>22.3</v>
      </c>
      <c r="AB12" s="15">
        <v>22.588999999999999</v>
      </c>
      <c r="AC12" s="15">
        <v>17.015000000000001</v>
      </c>
      <c r="AD12" s="15">
        <v>16.158000000000001</v>
      </c>
      <c r="AE12" s="15">
        <v>15.69</v>
      </c>
      <c r="AF12" s="15">
        <v>14.967000000000001</v>
      </c>
      <c r="AG12" s="15">
        <v>14.394</v>
      </c>
      <c r="AH12" s="15">
        <v>14.9</v>
      </c>
      <c r="AI12" s="15">
        <v>14.45</v>
      </c>
      <c r="AJ12" s="15">
        <v>14.664999999999999</v>
      </c>
      <c r="AK12" s="15">
        <v>14.592000000000001</v>
      </c>
      <c r="AL12" s="15">
        <v>14.221</v>
      </c>
      <c r="AM12" s="15">
        <v>14.242000000000001</v>
      </c>
      <c r="AN12" s="15">
        <v>13.499000000000001</v>
      </c>
      <c r="AO12" s="15">
        <v>14.118</v>
      </c>
      <c r="AP12" s="15">
        <v>15.249000000000001</v>
      </c>
      <c r="AQ12" s="15">
        <v>15.9</v>
      </c>
      <c r="AR12" s="15">
        <v>15.483000000000001</v>
      </c>
      <c r="AS12" s="15">
        <v>15.589</v>
      </c>
      <c r="AT12" s="15">
        <v>16.062000000000001</v>
      </c>
      <c r="AU12" s="15">
        <v>15.808</v>
      </c>
      <c r="AV12" s="15">
        <v>15.379</v>
      </c>
      <c r="AW12" s="15">
        <v>14.701000000000001</v>
      </c>
      <c r="AX12" s="15">
        <v>14.238</v>
      </c>
      <c r="AY12" s="15">
        <v>14.077</v>
      </c>
      <c r="AZ12" s="15">
        <v>13.648</v>
      </c>
      <c r="BA12" s="15">
        <v>17.965</v>
      </c>
      <c r="BB12" s="15">
        <v>16.739000000000001</v>
      </c>
      <c r="BC12" s="15">
        <v>15.262</v>
      </c>
      <c r="BD12" s="15">
        <v>14.708</v>
      </c>
      <c r="BE12" s="15">
        <v>14.349</v>
      </c>
      <c r="BF12" s="15">
        <v>14.647</v>
      </c>
      <c r="BG12" s="15">
        <v>15.426</v>
      </c>
      <c r="BH12" s="15">
        <v>14.741</v>
      </c>
      <c r="BI12" s="15">
        <v>14.694000000000001</v>
      </c>
      <c r="BJ12" s="15">
        <v>14.555</v>
      </c>
    </row>
    <row r="13" spans="1:62" ht="15" customHeight="1" x14ac:dyDescent="0.25">
      <c r="A13" s="3" t="s">
        <v>243</v>
      </c>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v>1.6</v>
      </c>
      <c r="AB13" s="15">
        <v>1.4510000000000001</v>
      </c>
      <c r="AC13" s="15">
        <v>1.4379999999999999</v>
      </c>
      <c r="AD13" s="15">
        <v>1.5029999999999999</v>
      </c>
      <c r="AE13" s="15">
        <v>1.59</v>
      </c>
      <c r="AF13" s="15">
        <v>1.6850000000000001</v>
      </c>
      <c r="AG13" s="15">
        <v>1.56</v>
      </c>
      <c r="AH13" s="15">
        <v>1.502</v>
      </c>
      <c r="AI13" s="15">
        <v>1.488</v>
      </c>
      <c r="AJ13" s="15">
        <v>1.4550000000000001</v>
      </c>
      <c r="AK13" s="15">
        <v>1.502</v>
      </c>
      <c r="AL13" s="15">
        <v>1.3819999999999999</v>
      </c>
      <c r="AM13" s="15">
        <v>1.3740000000000001</v>
      </c>
      <c r="AN13" s="15">
        <v>1.3959999999999999</v>
      </c>
      <c r="AO13" s="15">
        <v>1.421</v>
      </c>
      <c r="AP13" s="15">
        <v>1.7410000000000001</v>
      </c>
      <c r="AQ13" s="15">
        <v>1.728</v>
      </c>
      <c r="AR13" s="15">
        <v>1.601</v>
      </c>
      <c r="AS13" s="15">
        <v>1.476</v>
      </c>
      <c r="AT13" s="15">
        <v>1.37</v>
      </c>
      <c r="AU13" s="15">
        <v>1.2749999999999999</v>
      </c>
      <c r="AV13" s="15">
        <v>1.2669999999999999</v>
      </c>
      <c r="AW13" s="15">
        <v>1.3120000000000001</v>
      </c>
      <c r="AX13" s="15">
        <v>1.3360000000000001</v>
      </c>
      <c r="AY13" s="15">
        <v>1.3460000000000001</v>
      </c>
      <c r="AZ13" s="15">
        <v>1.3460000000000001</v>
      </c>
      <c r="BA13" s="15">
        <v>4.3499999999999996</v>
      </c>
      <c r="BB13" s="15">
        <v>3.6139999999999999</v>
      </c>
      <c r="BC13" s="15">
        <v>2.1179999999999999</v>
      </c>
      <c r="BD13" s="15">
        <v>1.8640000000000001</v>
      </c>
      <c r="BE13" s="15">
        <v>1.4350000000000001</v>
      </c>
      <c r="BF13" s="15">
        <v>1.5509999999999999</v>
      </c>
      <c r="BG13" s="15">
        <v>1.655</v>
      </c>
      <c r="BH13" s="15">
        <v>1.746</v>
      </c>
      <c r="BI13" s="15">
        <v>1.7470000000000001</v>
      </c>
      <c r="BJ13" s="15">
        <v>1.657</v>
      </c>
    </row>
    <row r="14" spans="1:62" ht="15" customHeight="1" x14ac:dyDescent="0.25">
      <c r="A14" s="3" t="s">
        <v>244</v>
      </c>
      <c r="B14" s="15"/>
      <c r="C14" s="15"/>
      <c r="D14" s="15"/>
      <c r="E14" s="15"/>
      <c r="F14" s="15"/>
      <c r="G14" s="15"/>
      <c r="H14" s="15"/>
      <c r="I14" s="15"/>
      <c r="J14" s="15"/>
      <c r="K14" s="15"/>
      <c r="L14" s="15">
        <v>21.895</v>
      </c>
      <c r="M14" s="15">
        <v>22.617999999999999</v>
      </c>
      <c r="N14" s="15">
        <v>23.934999999999999</v>
      </c>
      <c r="O14" s="15">
        <v>24.51</v>
      </c>
      <c r="P14" s="15">
        <v>23.637</v>
      </c>
      <c r="Q14" s="15">
        <v>22.709</v>
      </c>
      <c r="R14" s="15">
        <v>22.209</v>
      </c>
      <c r="S14" s="15">
        <v>22.494</v>
      </c>
      <c r="T14" s="15">
        <v>22.157</v>
      </c>
      <c r="U14" s="15">
        <v>21.6</v>
      </c>
      <c r="V14" s="15">
        <v>22.856000000000002</v>
      </c>
      <c r="W14" s="15">
        <v>22.306999999999999</v>
      </c>
      <c r="X14" s="15">
        <v>22.338000000000001</v>
      </c>
      <c r="Y14" s="15">
        <v>22.506</v>
      </c>
      <c r="Z14" s="15">
        <v>21.731999999999999</v>
      </c>
      <c r="AA14" s="15">
        <v>20.7</v>
      </c>
      <c r="AB14" s="15">
        <v>21.138999999999999</v>
      </c>
      <c r="AC14" s="15">
        <v>15.577</v>
      </c>
      <c r="AD14" s="15">
        <v>14.654999999999999</v>
      </c>
      <c r="AE14" s="15">
        <v>14.1</v>
      </c>
      <c r="AF14" s="15">
        <v>13.282999999999999</v>
      </c>
      <c r="AG14" s="15">
        <v>12.834</v>
      </c>
      <c r="AH14" s="15">
        <v>13.397</v>
      </c>
      <c r="AI14" s="15">
        <v>12.962</v>
      </c>
      <c r="AJ14" s="15">
        <v>13.21</v>
      </c>
      <c r="AK14" s="15">
        <v>13.09</v>
      </c>
      <c r="AL14" s="15">
        <v>12.839</v>
      </c>
      <c r="AM14" s="15">
        <v>12.868</v>
      </c>
      <c r="AN14" s="15">
        <v>12.102</v>
      </c>
      <c r="AO14" s="15">
        <v>12.696999999999999</v>
      </c>
      <c r="AP14" s="15">
        <v>13.507999999999999</v>
      </c>
      <c r="AQ14" s="15">
        <v>14.173</v>
      </c>
      <c r="AR14" s="15">
        <v>13.882</v>
      </c>
      <c r="AS14" s="15">
        <v>14.113</v>
      </c>
      <c r="AT14" s="15">
        <v>14.692</v>
      </c>
      <c r="AU14" s="15">
        <v>14.532999999999999</v>
      </c>
      <c r="AV14" s="15">
        <v>14.113</v>
      </c>
      <c r="AW14" s="15">
        <v>13.388999999999999</v>
      </c>
      <c r="AX14" s="15">
        <v>12.901</v>
      </c>
      <c r="AY14" s="15">
        <v>12.731</v>
      </c>
      <c r="AZ14" s="15">
        <v>12.301</v>
      </c>
      <c r="BA14" s="15">
        <v>13.614000000000001</v>
      </c>
      <c r="BB14" s="15">
        <v>13.125</v>
      </c>
      <c r="BC14" s="15">
        <v>13.144</v>
      </c>
      <c r="BD14" s="15">
        <v>12.843999999999999</v>
      </c>
      <c r="BE14" s="15">
        <v>12.914</v>
      </c>
      <c r="BF14" s="15">
        <v>13.096</v>
      </c>
      <c r="BG14" s="15">
        <v>13.772</v>
      </c>
      <c r="BH14" s="15">
        <v>12.994999999999999</v>
      </c>
      <c r="BI14" s="15">
        <v>12.946999999999999</v>
      </c>
      <c r="BJ14" s="15">
        <v>12.898</v>
      </c>
    </row>
    <row r="15" spans="1:62" ht="15" customHeight="1" x14ac:dyDescent="0.25">
      <c r="A15" s="3" t="s">
        <v>245</v>
      </c>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v>13.1</v>
      </c>
      <c r="AB15" s="15">
        <v>13.464</v>
      </c>
      <c r="AC15" s="15">
        <v>12.743</v>
      </c>
      <c r="AD15" s="15">
        <v>11.76</v>
      </c>
      <c r="AE15" s="15">
        <v>11.175000000000001</v>
      </c>
      <c r="AF15" s="15">
        <v>10.647</v>
      </c>
      <c r="AG15" s="15">
        <v>10.169</v>
      </c>
      <c r="AH15" s="15">
        <v>10.601000000000001</v>
      </c>
      <c r="AI15" s="15">
        <v>10.568</v>
      </c>
      <c r="AJ15" s="15">
        <v>10.944000000000001</v>
      </c>
      <c r="AK15" s="15">
        <v>10.843</v>
      </c>
      <c r="AL15" s="15">
        <v>10.496</v>
      </c>
      <c r="AM15" s="15">
        <v>10.587</v>
      </c>
      <c r="AN15" s="15">
        <v>9.98</v>
      </c>
      <c r="AO15" s="15">
        <v>10.329000000000001</v>
      </c>
      <c r="AP15" s="15">
        <v>11.159000000000001</v>
      </c>
      <c r="AQ15" s="15">
        <v>11.648999999999999</v>
      </c>
      <c r="AR15" s="15">
        <v>11.704000000000001</v>
      </c>
      <c r="AS15" s="15">
        <v>11.978999999999999</v>
      </c>
      <c r="AT15" s="15">
        <v>12.358000000000001</v>
      </c>
      <c r="AU15" s="15">
        <v>12.119</v>
      </c>
      <c r="AV15" s="15">
        <v>11.807</v>
      </c>
      <c r="AW15" s="15">
        <v>11.586</v>
      </c>
      <c r="AX15" s="15">
        <v>11.108000000000001</v>
      </c>
      <c r="AY15" s="15">
        <v>10.679</v>
      </c>
      <c r="AZ15" s="15">
        <v>10.304</v>
      </c>
      <c r="BA15" s="15">
        <v>11.337999999999999</v>
      </c>
      <c r="BB15" s="15">
        <v>10.765000000000001</v>
      </c>
      <c r="BC15" s="15">
        <v>10.355</v>
      </c>
      <c r="BD15" s="15">
        <v>10.603</v>
      </c>
      <c r="BE15" s="15">
        <v>11.151</v>
      </c>
      <c r="BF15" s="15">
        <v>11.234999999999999</v>
      </c>
      <c r="BG15" s="15">
        <v>11.813000000000001</v>
      </c>
      <c r="BH15" s="15">
        <v>11.371</v>
      </c>
      <c r="BI15" s="15">
        <v>11.218</v>
      </c>
      <c r="BJ15" s="15">
        <v>11.223000000000001</v>
      </c>
    </row>
    <row r="16" spans="1:62" ht="15" customHeight="1" x14ac:dyDescent="0.25">
      <c r="A16" s="3" t="s">
        <v>246</v>
      </c>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v>5.3</v>
      </c>
      <c r="AB16" s="15">
        <v>5.3120000000000003</v>
      </c>
      <c r="AC16" s="15">
        <v>0.44600000000000001</v>
      </c>
      <c r="AD16" s="15">
        <v>0.51900000000000002</v>
      </c>
      <c r="AE16" s="15">
        <v>0.65900000000000003</v>
      </c>
      <c r="AF16" s="15">
        <v>0.46300000000000002</v>
      </c>
      <c r="AG16" s="15">
        <v>0.46200000000000002</v>
      </c>
      <c r="AH16" s="15">
        <v>0.66</v>
      </c>
      <c r="AI16" s="15">
        <v>0.39800000000000002</v>
      </c>
      <c r="AJ16" s="15">
        <v>0.38700000000000001</v>
      </c>
      <c r="AK16" s="15">
        <v>0.27200000000000002</v>
      </c>
      <c r="AL16" s="15">
        <v>0.183</v>
      </c>
      <c r="AM16" s="15">
        <v>0.17599999999999999</v>
      </c>
      <c r="AN16" s="15">
        <v>0.13</v>
      </c>
      <c r="AO16" s="15">
        <v>0.158</v>
      </c>
      <c r="AP16" s="15">
        <v>0.58599999999999997</v>
      </c>
      <c r="AQ16" s="15">
        <v>0.44900000000000001</v>
      </c>
      <c r="AR16" s="15">
        <v>0.255</v>
      </c>
      <c r="AS16" s="15">
        <v>0.314</v>
      </c>
      <c r="AT16" s="15">
        <v>0.43099999999999999</v>
      </c>
      <c r="AU16" s="15">
        <v>0.27200000000000002</v>
      </c>
      <c r="AV16" s="15">
        <v>0.26600000000000001</v>
      </c>
      <c r="AW16" s="15">
        <v>0.29899999999999999</v>
      </c>
      <c r="AX16" s="15">
        <v>0.13500000000000001</v>
      </c>
      <c r="AY16" s="15">
        <v>0.27800000000000002</v>
      </c>
      <c r="AZ16" s="15">
        <v>0.248</v>
      </c>
      <c r="BA16" s="15">
        <v>0.27800000000000002</v>
      </c>
      <c r="BB16" s="15">
        <v>0.47599999999999998</v>
      </c>
      <c r="BC16" s="15">
        <v>0.41699999999999998</v>
      </c>
      <c r="BD16" s="15">
        <v>0.312</v>
      </c>
      <c r="BE16" s="15">
        <v>0.187</v>
      </c>
      <c r="BF16" s="15">
        <v>0.20699999999999999</v>
      </c>
      <c r="BG16" s="15">
        <v>0.10199999999999999</v>
      </c>
      <c r="BH16" s="15">
        <v>5.8999999999999997E-2</v>
      </c>
      <c r="BI16" s="15">
        <v>7.4999999999999997E-2</v>
      </c>
      <c r="BJ16" s="15">
        <v>8.3000000000000004E-2</v>
      </c>
    </row>
    <row r="17" spans="1:62" ht="15" customHeight="1" x14ac:dyDescent="0.25">
      <c r="A17" s="3" t="s">
        <v>247</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v>2.2999999999999998</v>
      </c>
      <c r="AB17" s="15">
        <v>2.2170000000000001</v>
      </c>
      <c r="AC17" s="15">
        <v>2.2290000000000001</v>
      </c>
      <c r="AD17" s="15">
        <v>2.2240000000000002</v>
      </c>
      <c r="AE17" s="15">
        <v>2.1429999999999998</v>
      </c>
      <c r="AF17" s="15">
        <v>2.0790000000000002</v>
      </c>
      <c r="AG17" s="15">
        <v>2.0590000000000002</v>
      </c>
      <c r="AH17" s="15">
        <v>1.954</v>
      </c>
      <c r="AI17" s="15">
        <v>1.8560000000000001</v>
      </c>
      <c r="AJ17" s="15">
        <v>1.7330000000000001</v>
      </c>
      <c r="AK17" s="15">
        <v>1.8169999999999999</v>
      </c>
      <c r="AL17" s="15">
        <v>2.0070000000000001</v>
      </c>
      <c r="AM17" s="15">
        <v>1.9390000000000001</v>
      </c>
      <c r="AN17" s="15">
        <v>1.883</v>
      </c>
      <c r="AO17" s="15">
        <v>2.0529999999999999</v>
      </c>
      <c r="AP17" s="15">
        <v>1.6140000000000001</v>
      </c>
      <c r="AQ17" s="15">
        <v>1.9410000000000001</v>
      </c>
      <c r="AR17" s="15">
        <v>1.8089999999999999</v>
      </c>
      <c r="AS17" s="15">
        <v>1.7130000000000001</v>
      </c>
      <c r="AT17" s="15">
        <v>1.77</v>
      </c>
      <c r="AU17" s="15">
        <v>2.0459999999999998</v>
      </c>
      <c r="AV17" s="15">
        <v>1.9970000000000001</v>
      </c>
      <c r="AW17" s="15">
        <v>1.492</v>
      </c>
      <c r="AX17" s="15">
        <v>1.607</v>
      </c>
      <c r="AY17" s="15">
        <v>1.7450000000000001</v>
      </c>
      <c r="AZ17" s="15">
        <v>1.712</v>
      </c>
      <c r="BA17" s="15">
        <v>1.976</v>
      </c>
      <c r="BB17" s="15">
        <v>1.8520000000000001</v>
      </c>
      <c r="BC17" s="15">
        <v>1.921</v>
      </c>
      <c r="BD17" s="15">
        <v>1.766</v>
      </c>
      <c r="BE17" s="15">
        <v>1.5740000000000001</v>
      </c>
      <c r="BF17" s="15">
        <v>1.651</v>
      </c>
      <c r="BG17" s="15">
        <v>1.8540000000000001</v>
      </c>
      <c r="BH17" s="15">
        <v>1.5629999999999999</v>
      </c>
      <c r="BI17" s="15">
        <v>1.651</v>
      </c>
      <c r="BJ17" s="15">
        <v>1.589</v>
      </c>
    </row>
    <row r="18" spans="1:62" ht="15" customHeight="1" x14ac:dyDescent="0.25">
      <c r="A18" s="3" t="s">
        <v>219</v>
      </c>
      <c r="B18" s="15">
        <v>2.7509999999999999</v>
      </c>
      <c r="C18" s="15">
        <v>2.6989999999999998</v>
      </c>
      <c r="D18" s="15">
        <v>2.5470000000000002</v>
      </c>
      <c r="E18" s="15">
        <v>2.5489999999999999</v>
      </c>
      <c r="F18" s="15">
        <v>2.7360000000000002</v>
      </c>
      <c r="G18" s="15">
        <v>2.78</v>
      </c>
      <c r="H18" s="15">
        <v>2.7930000000000001</v>
      </c>
      <c r="I18" s="15">
        <v>2.8479999999999999</v>
      </c>
      <c r="J18" s="15">
        <v>2.9910000000000001</v>
      </c>
      <c r="K18" s="15">
        <v>3.125</v>
      </c>
      <c r="L18" s="15">
        <v>3.4950000000000001</v>
      </c>
      <c r="M18" s="15">
        <v>4.1269999999999998</v>
      </c>
      <c r="N18" s="15">
        <v>4.8019999999999996</v>
      </c>
      <c r="O18" s="15">
        <v>5.2610000000000001</v>
      </c>
      <c r="P18" s="15">
        <v>5.5919999999999996</v>
      </c>
      <c r="Q18" s="15">
        <v>5.8819999999999997</v>
      </c>
      <c r="R18" s="15">
        <v>5.8620000000000001</v>
      </c>
      <c r="S18" s="15">
        <v>5.76</v>
      </c>
      <c r="T18" s="15">
        <v>5.6680000000000001</v>
      </c>
      <c r="U18" s="15">
        <v>5.3890000000000002</v>
      </c>
      <c r="V18" s="15">
        <v>5.4470000000000001</v>
      </c>
      <c r="W18" s="15">
        <v>5.6420000000000003</v>
      </c>
      <c r="X18" s="15">
        <v>5.843</v>
      </c>
      <c r="Y18" s="15">
        <v>5.6829999999999998</v>
      </c>
      <c r="Z18" s="15">
        <v>5.1050000000000004</v>
      </c>
      <c r="AA18" s="15">
        <v>5.2</v>
      </c>
      <c r="AB18" s="15">
        <v>5.3650000000000002</v>
      </c>
      <c r="AC18" s="15">
        <v>4.9950000000000001</v>
      </c>
      <c r="AD18" s="15">
        <v>4.649</v>
      </c>
      <c r="AE18" s="15">
        <v>4.3579999999999997</v>
      </c>
      <c r="AF18" s="15">
        <v>4.0389999999999997</v>
      </c>
      <c r="AG18" s="15">
        <v>3.4390000000000001</v>
      </c>
      <c r="AH18" s="15">
        <v>3.0110000000000001</v>
      </c>
      <c r="AI18" s="15">
        <v>2.694</v>
      </c>
      <c r="AJ18" s="15">
        <v>2.476</v>
      </c>
      <c r="AK18" s="15">
        <v>2.4089999999999998</v>
      </c>
      <c r="AL18" s="15">
        <v>2.2530000000000001</v>
      </c>
      <c r="AM18" s="15">
        <v>2.0859999999999999</v>
      </c>
      <c r="AN18" s="15">
        <v>2.0670000000000002</v>
      </c>
      <c r="AO18" s="15">
        <v>2.1389999999999998</v>
      </c>
      <c r="AP18" s="15">
        <v>2.1019999999999999</v>
      </c>
      <c r="AQ18" s="15">
        <v>1.88</v>
      </c>
      <c r="AR18" s="15">
        <v>1.857</v>
      </c>
      <c r="AS18" s="15">
        <v>1.74</v>
      </c>
      <c r="AT18" s="15">
        <v>1.679</v>
      </c>
      <c r="AU18" s="15">
        <v>1.5189999999999999</v>
      </c>
      <c r="AV18" s="15">
        <v>1.34</v>
      </c>
      <c r="AW18" s="15">
        <v>1.1879999999999999</v>
      </c>
      <c r="AX18" s="15">
        <v>1.0189999999999999</v>
      </c>
      <c r="AY18" s="15">
        <v>0.90600000000000003</v>
      </c>
      <c r="AZ18" s="15">
        <v>0.77700000000000002</v>
      </c>
      <c r="BA18" s="15">
        <v>0.69299999999999995</v>
      </c>
      <c r="BB18" s="15">
        <v>0.54300000000000004</v>
      </c>
      <c r="BC18" s="15">
        <v>0.56899999999999995</v>
      </c>
      <c r="BD18" s="15">
        <v>0.68500000000000005</v>
      </c>
      <c r="BE18" s="15">
        <v>0.69399999999999995</v>
      </c>
      <c r="BF18" s="15">
        <v>0.76700000000000002</v>
      </c>
      <c r="BG18" s="15">
        <v>0.877</v>
      </c>
      <c r="BH18" s="15">
        <v>0.97499999999999998</v>
      </c>
      <c r="BI18" s="15">
        <v>0.999</v>
      </c>
      <c r="BJ18" s="15">
        <v>1.075</v>
      </c>
    </row>
    <row r="19" spans="1:62" ht="15" customHeight="1" x14ac:dyDescent="0.25">
      <c r="A19" s="3" t="s">
        <v>248</v>
      </c>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v>54.847000000000001</v>
      </c>
      <c r="AC19" s="15">
        <v>48.271999999999998</v>
      </c>
      <c r="AD19" s="15">
        <v>46.395000000000003</v>
      </c>
      <c r="AE19" s="15">
        <v>45.273000000000003</v>
      </c>
      <c r="AF19" s="15">
        <v>44.2</v>
      </c>
      <c r="AG19" s="15">
        <v>43.082000000000001</v>
      </c>
      <c r="AH19" s="15">
        <v>43.709000000000003</v>
      </c>
      <c r="AI19" s="15">
        <v>44.302999999999997</v>
      </c>
      <c r="AJ19" s="15">
        <v>45.243000000000002</v>
      </c>
      <c r="AK19" s="15">
        <v>44.444000000000003</v>
      </c>
      <c r="AL19" s="15">
        <v>43.341000000000001</v>
      </c>
      <c r="AM19" s="15">
        <v>44.219000000000001</v>
      </c>
      <c r="AN19" s="15">
        <v>43.34</v>
      </c>
      <c r="AO19" s="15">
        <v>44.305999999999997</v>
      </c>
      <c r="AP19" s="15">
        <v>48.143999999999998</v>
      </c>
      <c r="AQ19" s="15">
        <v>48.725000000000001</v>
      </c>
      <c r="AR19" s="15">
        <v>47.771000000000001</v>
      </c>
      <c r="AS19" s="15">
        <v>47.564</v>
      </c>
      <c r="AT19" s="15">
        <v>47.509</v>
      </c>
      <c r="AU19" s="15">
        <v>46.801000000000002</v>
      </c>
      <c r="AV19" s="15">
        <v>45.491</v>
      </c>
      <c r="AW19" s="15">
        <v>44.198</v>
      </c>
      <c r="AX19" s="15">
        <v>43.116</v>
      </c>
      <c r="AY19" s="15">
        <v>42.837000000000003</v>
      </c>
      <c r="AZ19" s="15">
        <v>42.406999999999996</v>
      </c>
      <c r="BA19" s="15">
        <v>48.13</v>
      </c>
      <c r="BB19" s="15">
        <v>46.247999999999998</v>
      </c>
      <c r="BC19" s="15">
        <v>43.603000000000002</v>
      </c>
      <c r="BD19" s="15">
        <v>43.377000000000002</v>
      </c>
      <c r="BE19" s="15">
        <v>43.529000000000003</v>
      </c>
      <c r="BF19" s="15">
        <v>44.02</v>
      </c>
      <c r="BG19" s="15">
        <v>45.155000000000001</v>
      </c>
      <c r="BH19" s="15">
        <v>44.838999999999999</v>
      </c>
      <c r="BI19" s="15">
        <v>44.970999999999997</v>
      </c>
      <c r="BJ19" s="15">
        <v>45.350999999999999</v>
      </c>
    </row>
    <row r="20" spans="1:62" ht="15" customHeight="1" x14ac:dyDescent="0.25">
      <c r="A20" s="3" t="s">
        <v>220</v>
      </c>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v>7.7</v>
      </c>
      <c r="AB20" s="15">
        <v>8.4990000000000006</v>
      </c>
      <c r="AC20" s="15">
        <v>8.7330000000000005</v>
      </c>
      <c r="AD20" s="15">
        <v>7.88</v>
      </c>
      <c r="AE20" s="15">
        <v>7.32</v>
      </c>
      <c r="AF20" s="15">
        <v>6.9240000000000004</v>
      </c>
      <c r="AG20" s="15">
        <v>6.99</v>
      </c>
      <c r="AH20" s="15">
        <v>7.1870000000000003</v>
      </c>
      <c r="AI20" s="15">
        <v>6.5369999999999999</v>
      </c>
      <c r="AJ20" s="15">
        <v>6.7009999999999996</v>
      </c>
      <c r="AK20" s="15">
        <v>7.2919999999999998</v>
      </c>
      <c r="AL20" s="15">
        <v>7.2519999999999998</v>
      </c>
      <c r="AM20" s="15">
        <v>7.76</v>
      </c>
      <c r="AN20" s="15">
        <v>7.157</v>
      </c>
      <c r="AO20" s="15">
        <v>7.8949999999999996</v>
      </c>
      <c r="AP20" s="15">
        <v>7.4459999999999997</v>
      </c>
      <c r="AQ20" s="15">
        <v>7.3659999999999997</v>
      </c>
      <c r="AR20" s="15">
        <v>7.4320000000000004</v>
      </c>
      <c r="AS20" s="15">
        <v>7.6710000000000003</v>
      </c>
      <c r="AT20" s="15">
        <v>7.9909999999999997</v>
      </c>
      <c r="AU20" s="15">
        <v>7.0449999999999999</v>
      </c>
      <c r="AV20" s="15">
        <v>6.4509999999999996</v>
      </c>
      <c r="AW20" s="15">
        <v>5.8730000000000002</v>
      </c>
      <c r="AX20" s="15">
        <v>5.6639999999999997</v>
      </c>
      <c r="AY20" s="15">
        <v>5.4729999999999999</v>
      </c>
      <c r="AZ20" s="15">
        <v>5.077</v>
      </c>
      <c r="BA20" s="15">
        <v>4.8220000000000001</v>
      </c>
      <c r="BB20" s="15">
        <v>4.8959999999999999</v>
      </c>
      <c r="BC20" s="15">
        <v>5.4720000000000004</v>
      </c>
      <c r="BD20" s="15">
        <v>4.4550000000000001</v>
      </c>
      <c r="BE20" s="15">
        <v>4.359</v>
      </c>
      <c r="BF20" s="15">
        <v>4.359</v>
      </c>
      <c r="BG20" s="15">
        <v>4.3319999999999999</v>
      </c>
      <c r="BH20" s="15">
        <v>4.3760000000000003</v>
      </c>
      <c r="BI20" s="15">
        <v>4.3339999999999996</v>
      </c>
      <c r="BJ20" s="15">
        <v>4.2329999999999997</v>
      </c>
    </row>
    <row r="21" spans="1:62" ht="15" customHeight="1" x14ac:dyDescent="0.25">
      <c r="A21" s="3" t="s">
        <v>249</v>
      </c>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v>46.427999999999997</v>
      </c>
      <c r="AC21" s="15">
        <v>39.539000000000001</v>
      </c>
      <c r="AD21" s="15">
        <v>38.514000000000003</v>
      </c>
      <c r="AE21" s="15">
        <v>37.953000000000003</v>
      </c>
      <c r="AF21" s="15">
        <v>37.276000000000003</v>
      </c>
      <c r="AG21" s="15">
        <v>36.091999999999999</v>
      </c>
      <c r="AH21" s="15">
        <v>36.521999999999998</v>
      </c>
      <c r="AI21" s="15">
        <v>37.765999999999998</v>
      </c>
      <c r="AJ21" s="15">
        <v>38.542000000000002</v>
      </c>
      <c r="AK21" s="15">
        <v>37.152999999999999</v>
      </c>
      <c r="AL21" s="15">
        <v>36.088000000000001</v>
      </c>
      <c r="AM21" s="15">
        <v>36.457999999999998</v>
      </c>
      <c r="AN21" s="15">
        <v>36.183999999999997</v>
      </c>
      <c r="AO21" s="15">
        <v>36.411000000000001</v>
      </c>
      <c r="AP21" s="15">
        <v>40.698</v>
      </c>
      <c r="AQ21" s="15">
        <v>41.359000000000002</v>
      </c>
      <c r="AR21" s="15">
        <v>40.338999999999999</v>
      </c>
      <c r="AS21" s="15">
        <v>39.893000000000001</v>
      </c>
      <c r="AT21" s="15">
        <v>39.517000000000003</v>
      </c>
      <c r="AU21" s="15">
        <v>39.756</v>
      </c>
      <c r="AV21" s="15">
        <v>39.04</v>
      </c>
      <c r="AW21" s="15">
        <v>38.325000000000003</v>
      </c>
      <c r="AX21" s="15">
        <v>37.451999999999998</v>
      </c>
      <c r="AY21" s="15">
        <v>37.363999999999997</v>
      </c>
      <c r="AZ21" s="15">
        <v>37.33</v>
      </c>
      <c r="BA21" s="15">
        <v>43.308</v>
      </c>
      <c r="BB21" s="15">
        <v>41.351999999999997</v>
      </c>
      <c r="BC21" s="15">
        <v>38.131</v>
      </c>
      <c r="BD21" s="15">
        <v>38.921999999999997</v>
      </c>
      <c r="BE21" s="15">
        <v>39.17</v>
      </c>
      <c r="BF21" s="15">
        <v>39.661999999999999</v>
      </c>
      <c r="BG21" s="15">
        <v>40.822000000000003</v>
      </c>
      <c r="BH21" s="15">
        <v>40.463000000000001</v>
      </c>
      <c r="BI21" s="15">
        <v>40.637999999999998</v>
      </c>
      <c r="BJ21" s="15">
        <v>41.118000000000002</v>
      </c>
    </row>
    <row r="22" spans="1:62" ht="15" customHeight="1" x14ac:dyDescent="0.25">
      <c r="A22" s="3"/>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row>
    <row r="23" spans="1:62" ht="15" customHeight="1" x14ac:dyDescent="0.25">
      <c r="A23" s="3" t="s">
        <v>250</v>
      </c>
      <c r="B23" s="15">
        <v>35</v>
      </c>
      <c r="C23" s="15">
        <v>36.332999999999998</v>
      </c>
      <c r="D23" s="15">
        <v>37.107999999999997</v>
      </c>
      <c r="E23" s="15">
        <v>38.31</v>
      </c>
      <c r="F23" s="15">
        <v>38.723999999999997</v>
      </c>
      <c r="G23" s="15">
        <v>39.802999999999997</v>
      </c>
      <c r="H23" s="15">
        <v>39.776000000000003</v>
      </c>
      <c r="I23" s="15">
        <v>40.847000000000001</v>
      </c>
      <c r="J23" s="15">
        <v>41.091000000000001</v>
      </c>
      <c r="K23" s="15">
        <v>41.527000000000001</v>
      </c>
      <c r="L23" s="15">
        <v>41.078000000000003</v>
      </c>
      <c r="M23" s="15">
        <v>40.317</v>
      </c>
      <c r="N23" s="15">
        <v>41.295999999999999</v>
      </c>
      <c r="O23" s="15">
        <v>42.054000000000002</v>
      </c>
      <c r="P23" s="15">
        <v>40.383000000000003</v>
      </c>
      <c r="Q23" s="15">
        <v>40.69</v>
      </c>
      <c r="R23" s="15">
        <v>40.988999999999997</v>
      </c>
      <c r="S23" s="15">
        <v>42.658999999999999</v>
      </c>
      <c r="T23" s="15">
        <v>42.356999999999999</v>
      </c>
      <c r="U23" s="15">
        <v>39.731999999999999</v>
      </c>
      <c r="V23" s="15">
        <v>39.701999999999998</v>
      </c>
      <c r="W23" s="15">
        <v>41.707999999999998</v>
      </c>
      <c r="X23" s="15">
        <v>41.06</v>
      </c>
      <c r="Y23" s="15">
        <v>42.256</v>
      </c>
      <c r="Z23" s="15">
        <v>40.017000000000003</v>
      </c>
      <c r="AA23" s="15">
        <v>37.700000000000003</v>
      </c>
      <c r="AB23" s="15">
        <v>37.612000000000002</v>
      </c>
      <c r="AC23" s="15">
        <v>37.631999999999998</v>
      </c>
      <c r="AD23" s="15">
        <v>36.912999999999997</v>
      </c>
      <c r="AE23" s="15">
        <v>36.619</v>
      </c>
      <c r="AF23" s="15">
        <v>37.561999999999998</v>
      </c>
      <c r="AG23" s="15">
        <v>37.232999999999997</v>
      </c>
      <c r="AH23" s="15">
        <v>36.055999999999997</v>
      </c>
      <c r="AI23" s="15">
        <v>35.536999999999999</v>
      </c>
      <c r="AJ23" s="15">
        <v>35.353000000000002</v>
      </c>
      <c r="AK23" s="15">
        <v>35.331000000000003</v>
      </c>
      <c r="AL23" s="15">
        <v>35.576000000000001</v>
      </c>
      <c r="AM23" s="15">
        <v>36.488999999999997</v>
      </c>
      <c r="AN23" s="15">
        <v>35.924999999999997</v>
      </c>
      <c r="AO23" s="15">
        <v>36.408000000000001</v>
      </c>
      <c r="AP23" s="15">
        <v>35.595999999999997</v>
      </c>
      <c r="AQ23" s="15">
        <v>36.082999999999998</v>
      </c>
      <c r="AR23" s="15">
        <v>35.918999999999997</v>
      </c>
      <c r="AS23" s="15">
        <v>36.055999999999997</v>
      </c>
      <c r="AT23" s="15">
        <v>36.655999999999999</v>
      </c>
      <c r="AU23" s="15">
        <v>37.514000000000003</v>
      </c>
      <c r="AV23" s="15">
        <v>37.262</v>
      </c>
      <c r="AW23" s="15">
        <v>38.552</v>
      </c>
      <c r="AX23" s="15">
        <v>38.768000000000001</v>
      </c>
      <c r="AY23" s="15">
        <v>38.838000000000001</v>
      </c>
      <c r="AZ23" s="15">
        <v>39.112000000000002</v>
      </c>
      <c r="BA23" s="15">
        <v>39.700000000000003</v>
      </c>
      <c r="BB23" s="15">
        <v>39.152999999999999</v>
      </c>
      <c r="BC23" s="15">
        <v>38.142000000000003</v>
      </c>
      <c r="BD23" s="15">
        <v>38.564999999999998</v>
      </c>
      <c r="BE23" s="15">
        <v>38.529000000000003</v>
      </c>
      <c r="BF23" s="15">
        <v>37.875</v>
      </c>
      <c r="BG23" s="15">
        <v>38.393000000000001</v>
      </c>
      <c r="BH23" s="15">
        <v>38.951000000000001</v>
      </c>
      <c r="BI23" s="15">
        <v>38.904000000000003</v>
      </c>
      <c r="BJ23" s="15">
        <v>38.887</v>
      </c>
    </row>
    <row r="24" spans="1:62" ht="15" customHeight="1" x14ac:dyDescent="0.25">
      <c r="A24" s="3" t="s">
        <v>222</v>
      </c>
      <c r="B24" s="15">
        <v>22.751999999999999</v>
      </c>
      <c r="C24" s="15">
        <v>23.478999999999999</v>
      </c>
      <c r="D24" s="15">
        <v>24.062000000000001</v>
      </c>
      <c r="E24" s="15">
        <v>24.081</v>
      </c>
      <c r="F24" s="15">
        <v>23.631</v>
      </c>
      <c r="G24" s="15">
        <v>24.279</v>
      </c>
      <c r="H24" s="15">
        <v>24.510999999999999</v>
      </c>
      <c r="I24" s="15">
        <v>25.626999999999999</v>
      </c>
      <c r="J24" s="15">
        <v>25.628</v>
      </c>
      <c r="K24" s="15">
        <v>25.616</v>
      </c>
      <c r="L24" s="15">
        <v>25.138000000000002</v>
      </c>
      <c r="M24" s="15">
        <v>24.007999999999999</v>
      </c>
      <c r="N24" s="15">
        <v>24.108000000000001</v>
      </c>
      <c r="O24" s="15">
        <v>23.126999999999999</v>
      </c>
      <c r="P24" s="15">
        <v>22.581</v>
      </c>
      <c r="Q24" s="15">
        <v>22.7</v>
      </c>
      <c r="R24" s="15">
        <v>23.623000000000001</v>
      </c>
      <c r="S24" s="15">
        <v>24.757999999999999</v>
      </c>
      <c r="T24" s="15">
        <v>24.704999999999998</v>
      </c>
      <c r="U24" s="15">
        <v>23.646999999999998</v>
      </c>
      <c r="V24" s="15">
        <v>25.155999999999999</v>
      </c>
      <c r="W24" s="15">
        <v>26.507000000000001</v>
      </c>
      <c r="X24" s="15">
        <v>25.446999999999999</v>
      </c>
      <c r="Y24" s="15">
        <v>26.823</v>
      </c>
      <c r="Z24" s="15">
        <v>23.779</v>
      </c>
      <c r="AA24" s="15">
        <v>22.8</v>
      </c>
      <c r="AB24" s="15">
        <v>22.579000000000001</v>
      </c>
      <c r="AC24" s="15">
        <v>23.193999999999999</v>
      </c>
      <c r="AD24" s="15">
        <v>22.667000000000002</v>
      </c>
      <c r="AE24" s="15">
        <v>22.401</v>
      </c>
      <c r="AF24" s="15">
        <v>22.843</v>
      </c>
      <c r="AG24" s="15">
        <v>22.553999999999998</v>
      </c>
      <c r="AH24" s="15">
        <v>22.593</v>
      </c>
      <c r="AI24" s="15">
        <v>22.651</v>
      </c>
      <c r="AJ24" s="15">
        <v>21.719000000000001</v>
      </c>
      <c r="AK24" s="15">
        <v>22.053000000000001</v>
      </c>
      <c r="AL24" s="15">
        <v>22.609000000000002</v>
      </c>
      <c r="AM24" s="15">
        <v>22.61</v>
      </c>
      <c r="AN24" s="15">
        <v>22.763000000000002</v>
      </c>
      <c r="AO24" s="15">
        <v>23.236000000000001</v>
      </c>
      <c r="AP24" s="15">
        <v>22.39</v>
      </c>
      <c r="AQ24" s="15">
        <v>22.417000000000002</v>
      </c>
      <c r="AR24" s="15">
        <v>22.321999999999999</v>
      </c>
      <c r="AS24" s="15">
        <v>21.997</v>
      </c>
      <c r="AT24" s="15">
        <v>22.238</v>
      </c>
      <c r="AU24" s="15">
        <v>23.288</v>
      </c>
      <c r="AV24" s="15">
        <v>23.606000000000002</v>
      </c>
      <c r="AW24" s="15">
        <v>24.126999999999999</v>
      </c>
      <c r="AX24" s="15">
        <v>24.809000000000001</v>
      </c>
      <c r="AY24" s="15">
        <v>24.684000000000001</v>
      </c>
      <c r="AZ24" s="15">
        <v>25.297000000000001</v>
      </c>
      <c r="BA24" s="15">
        <v>25.699000000000002</v>
      </c>
      <c r="BB24" s="15">
        <v>26.047999999999998</v>
      </c>
      <c r="BC24" s="15">
        <v>25.619</v>
      </c>
      <c r="BD24" s="15">
        <v>26.463000000000001</v>
      </c>
      <c r="BE24" s="15">
        <v>26.681000000000001</v>
      </c>
      <c r="BF24" s="15">
        <v>25.55</v>
      </c>
      <c r="BG24" s="15">
        <v>26.077999999999999</v>
      </c>
      <c r="BH24" s="15">
        <v>26.294</v>
      </c>
      <c r="BI24" s="15">
        <v>26.170999999999999</v>
      </c>
      <c r="BJ24" s="15">
        <v>26.181000000000001</v>
      </c>
    </row>
    <row r="25" spans="1:62" ht="15" customHeight="1" x14ac:dyDescent="0.25">
      <c r="A25" s="3" t="s">
        <v>251</v>
      </c>
      <c r="B25" s="15">
        <v>12.247999999999999</v>
      </c>
      <c r="C25" s="15">
        <v>12.853999999999999</v>
      </c>
      <c r="D25" s="15">
        <v>13.045</v>
      </c>
      <c r="E25" s="15">
        <v>14.228999999999999</v>
      </c>
      <c r="F25" s="15">
        <v>15.093999999999999</v>
      </c>
      <c r="G25" s="15">
        <v>15.523999999999999</v>
      </c>
      <c r="H25" s="15">
        <v>15.263999999999999</v>
      </c>
      <c r="I25" s="15">
        <v>15.22</v>
      </c>
      <c r="J25" s="15">
        <v>15.462999999999999</v>
      </c>
      <c r="K25" s="15">
        <v>15.911</v>
      </c>
      <c r="L25" s="15">
        <v>15.94</v>
      </c>
      <c r="M25" s="15">
        <v>16.309000000000001</v>
      </c>
      <c r="N25" s="15">
        <v>17.187999999999999</v>
      </c>
      <c r="O25" s="15">
        <v>18.927</v>
      </c>
      <c r="P25" s="15">
        <v>17.802</v>
      </c>
      <c r="Q25" s="15">
        <v>17.989999999999998</v>
      </c>
      <c r="R25" s="15">
        <v>17.366</v>
      </c>
      <c r="S25" s="15">
        <v>17.901</v>
      </c>
      <c r="T25" s="15">
        <v>17.652000000000001</v>
      </c>
      <c r="U25" s="15">
        <v>16.085000000000001</v>
      </c>
      <c r="V25" s="15">
        <v>14.545999999999999</v>
      </c>
      <c r="W25" s="15">
        <v>15.201000000000001</v>
      </c>
      <c r="X25" s="15">
        <v>15.613</v>
      </c>
      <c r="Y25" s="15">
        <v>15.433</v>
      </c>
      <c r="Z25" s="15">
        <v>16.238</v>
      </c>
      <c r="AA25" s="15">
        <v>14.9</v>
      </c>
      <c r="AB25" s="15">
        <v>15.087999999999999</v>
      </c>
      <c r="AC25" s="15">
        <v>14.438000000000001</v>
      </c>
      <c r="AD25" s="15">
        <v>14.246</v>
      </c>
      <c r="AE25" s="15">
        <v>14.218</v>
      </c>
      <c r="AF25" s="15">
        <v>14.718999999999999</v>
      </c>
      <c r="AG25" s="15">
        <v>14.679</v>
      </c>
      <c r="AH25" s="15">
        <v>13.462999999999999</v>
      </c>
      <c r="AI25" s="15">
        <v>12.885999999999999</v>
      </c>
      <c r="AJ25" s="15">
        <v>13.634</v>
      </c>
      <c r="AK25" s="15">
        <v>13.278</v>
      </c>
      <c r="AL25" s="15">
        <v>12.967000000000001</v>
      </c>
      <c r="AM25" s="15">
        <v>13.879</v>
      </c>
      <c r="AN25" s="15">
        <v>13.162000000000001</v>
      </c>
      <c r="AO25" s="15">
        <v>13.172000000000001</v>
      </c>
      <c r="AP25" s="15">
        <v>13.206</v>
      </c>
      <c r="AQ25" s="15">
        <v>13.666</v>
      </c>
      <c r="AR25" s="15">
        <v>13.597</v>
      </c>
      <c r="AS25" s="15">
        <v>14.058999999999999</v>
      </c>
      <c r="AT25" s="15">
        <v>14.419</v>
      </c>
      <c r="AU25" s="15">
        <v>14.226000000000001</v>
      </c>
      <c r="AV25" s="15">
        <v>13.656000000000001</v>
      </c>
      <c r="AW25" s="15">
        <v>14.425000000000001</v>
      </c>
      <c r="AX25" s="15">
        <v>13.959</v>
      </c>
      <c r="AY25" s="15">
        <v>14.154</v>
      </c>
      <c r="AZ25" s="15">
        <v>13.815</v>
      </c>
      <c r="BA25" s="15">
        <v>14.000999999999999</v>
      </c>
      <c r="BB25" s="15">
        <v>13.105</v>
      </c>
      <c r="BC25" s="15">
        <v>12.523999999999999</v>
      </c>
      <c r="BD25" s="15">
        <v>12.102</v>
      </c>
      <c r="BE25" s="15">
        <v>11.848000000000001</v>
      </c>
      <c r="BF25" s="15">
        <v>12.324999999999999</v>
      </c>
      <c r="BG25" s="15">
        <v>12.316000000000001</v>
      </c>
      <c r="BH25" s="15">
        <v>12.656000000000001</v>
      </c>
      <c r="BI25" s="15">
        <v>12.733000000000001</v>
      </c>
      <c r="BJ25" s="15">
        <v>12.706</v>
      </c>
    </row>
    <row r="26" spans="1:62" ht="15" customHeight="1" x14ac:dyDescent="0.25">
      <c r="A26" s="3"/>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row>
    <row r="27" spans="1:62" ht="15" customHeight="1" x14ac:dyDescent="0.25">
      <c r="A27" s="3" t="s">
        <v>224</v>
      </c>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row>
    <row r="28" spans="1:62" ht="15" customHeight="1" x14ac:dyDescent="0.25">
      <c r="A28" s="3" t="s">
        <v>392</v>
      </c>
      <c r="B28" s="15">
        <v>-1.4630000000000001</v>
      </c>
      <c r="C28" s="15">
        <v>-1.516</v>
      </c>
      <c r="D28" s="15">
        <v>-0.66300000000000003</v>
      </c>
      <c r="E28" s="15">
        <v>0.52200000000000002</v>
      </c>
      <c r="F28" s="15">
        <v>-0.254</v>
      </c>
      <c r="G28" s="15">
        <v>-2.7149999999999999</v>
      </c>
      <c r="H28" s="15">
        <v>-1.946</v>
      </c>
      <c r="I28" s="15">
        <v>-0.72199999999999998</v>
      </c>
      <c r="J28" s="15">
        <v>-2.016</v>
      </c>
      <c r="K28" s="15">
        <v>-2.3570000000000002</v>
      </c>
      <c r="L28" s="15">
        <v>-3.77</v>
      </c>
      <c r="M28" s="15">
        <v>-4.6710000000000003</v>
      </c>
      <c r="N28" s="15">
        <v>-5.891</v>
      </c>
      <c r="O28" s="15">
        <v>-5.2450000000000001</v>
      </c>
      <c r="P28" s="15">
        <v>-4.9909999999999997</v>
      </c>
      <c r="Q28" s="15">
        <v>-3.4380000000000002</v>
      </c>
      <c r="R28" s="15">
        <v>-4.407</v>
      </c>
      <c r="S28" s="15">
        <v>-5.1100000000000003</v>
      </c>
      <c r="T28" s="15">
        <v>-4.0019999999999998</v>
      </c>
      <c r="U28" s="15">
        <v>-4.7279999999999998</v>
      </c>
      <c r="V28" s="15">
        <v>-5.0250000000000004</v>
      </c>
      <c r="W28" s="15">
        <v>-2.52</v>
      </c>
      <c r="X28" s="15">
        <v>-3.911</v>
      </c>
      <c r="Y28" s="15">
        <v>-2.6269999999999998</v>
      </c>
      <c r="Z28" s="15">
        <v>-3.3079999999999998</v>
      </c>
      <c r="AA28" s="15">
        <v>-8.6</v>
      </c>
      <c r="AB28" s="15">
        <v>-8.7469999999999999</v>
      </c>
      <c r="AC28" s="15">
        <v>-1.905</v>
      </c>
      <c r="AD28" s="15">
        <v>-1.6</v>
      </c>
      <c r="AE28" s="15">
        <v>-1.335</v>
      </c>
      <c r="AF28" s="15">
        <v>0.28299999999999997</v>
      </c>
      <c r="AG28" s="15">
        <v>1.1359999999999999</v>
      </c>
      <c r="AH28" s="15">
        <v>-0.46800000000000003</v>
      </c>
      <c r="AI28" s="15">
        <v>-2.2320000000000002</v>
      </c>
      <c r="AJ28" s="15">
        <v>-3.194</v>
      </c>
      <c r="AK28" s="15">
        <v>-1.827</v>
      </c>
      <c r="AL28" s="15">
        <v>-0.51600000000000001</v>
      </c>
      <c r="AM28" s="15">
        <v>0.02</v>
      </c>
      <c r="AN28" s="15">
        <v>-0.26</v>
      </c>
      <c r="AO28" s="15">
        <v>-4.0000000000000001E-3</v>
      </c>
      <c r="AP28" s="15">
        <v>-5.101</v>
      </c>
      <c r="AQ28" s="15">
        <v>-5.2770000000000001</v>
      </c>
      <c r="AR28" s="15">
        <v>-4.42</v>
      </c>
      <c r="AS28" s="15">
        <v>-3.8370000000000002</v>
      </c>
      <c r="AT28" s="15">
        <v>-2.8610000000000002</v>
      </c>
      <c r="AU28" s="15">
        <v>-2.242</v>
      </c>
      <c r="AV28" s="15">
        <v>-1.778</v>
      </c>
      <c r="AW28" s="15">
        <v>0.22700000000000001</v>
      </c>
      <c r="AX28" s="15">
        <v>1.3160000000000001</v>
      </c>
      <c r="AY28" s="15">
        <v>1.474</v>
      </c>
      <c r="AZ28" s="15">
        <v>1.782</v>
      </c>
      <c r="BA28" s="15">
        <v>-3.6080000000000001</v>
      </c>
      <c r="BB28" s="15">
        <v>-2.198</v>
      </c>
      <c r="BC28" s="15">
        <v>1.2E-2</v>
      </c>
      <c r="BD28" s="15">
        <v>-0.35799999999999998</v>
      </c>
      <c r="BE28" s="15">
        <v>-0.64100000000000001</v>
      </c>
      <c r="BF28" s="15">
        <v>-1.7869999999999999</v>
      </c>
      <c r="BG28" s="15">
        <v>-2.4289999999999998</v>
      </c>
      <c r="BH28" s="15">
        <v>-1.512</v>
      </c>
      <c r="BI28" s="15">
        <v>-1.734</v>
      </c>
      <c r="BJ28" s="15">
        <v>-2.2309999999999999</v>
      </c>
    </row>
    <row r="29" spans="1:62" ht="15" customHeight="1" x14ac:dyDescent="0.25">
      <c r="A29" s="3" t="s">
        <v>393</v>
      </c>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v>-7.9</v>
      </c>
      <c r="AB29" s="15">
        <v>-7.9660000000000002</v>
      </c>
      <c r="AC29" s="15">
        <v>-1.6040000000000001</v>
      </c>
      <c r="AD29" s="15">
        <v>-2.2879999999999998</v>
      </c>
      <c r="AE29" s="15">
        <v>-1.5189999999999999</v>
      </c>
      <c r="AF29" s="15">
        <v>-0.86599999999999999</v>
      </c>
      <c r="AG29" s="15">
        <v>-0.27800000000000002</v>
      </c>
      <c r="AH29" s="15">
        <v>-0.191</v>
      </c>
      <c r="AI29" s="15">
        <v>-1.2270000000000001</v>
      </c>
      <c r="AJ29" s="15">
        <v>-2.7349999999999999</v>
      </c>
      <c r="AK29" s="15">
        <v>-1.653</v>
      </c>
      <c r="AL29" s="15">
        <v>-0.12</v>
      </c>
      <c r="AM29" s="15">
        <v>0.57699999999999996</v>
      </c>
      <c r="AN29" s="15">
        <v>0.16</v>
      </c>
      <c r="AO29" s="15">
        <v>0.25</v>
      </c>
      <c r="AP29" s="15">
        <v>-2.9409999999999998</v>
      </c>
      <c r="AQ29" s="15">
        <v>-4.069</v>
      </c>
      <c r="AR29" s="15">
        <v>-2.7160000000000002</v>
      </c>
      <c r="AS29" s="15">
        <v>-2.819</v>
      </c>
      <c r="AT29" s="15">
        <v>-1.3660000000000001</v>
      </c>
      <c r="AU29" s="15">
        <v>-1.0589999999999999</v>
      </c>
      <c r="AV29" s="15">
        <v>-1.52</v>
      </c>
      <c r="AW29" s="15">
        <v>-0.85599999999999998</v>
      </c>
      <c r="AX29" s="15">
        <v>0.99099999999999999</v>
      </c>
      <c r="AY29" s="15">
        <v>0.81</v>
      </c>
      <c r="AZ29" s="15">
        <v>1.2529999999999999</v>
      </c>
      <c r="BA29" s="15">
        <v>-3.96</v>
      </c>
      <c r="BB29" s="15">
        <v>-3.298</v>
      </c>
      <c r="BC29" s="15">
        <v>-1.4790000000000001</v>
      </c>
      <c r="BD29" s="15">
        <v>-2.0910000000000002</v>
      </c>
      <c r="BE29" s="15">
        <v>-1.7729999999999999</v>
      </c>
      <c r="BF29" s="15">
        <v>-2.7869999999999999</v>
      </c>
      <c r="BG29" s="15">
        <v>-2.887</v>
      </c>
      <c r="BH29" s="15">
        <v>-2.19</v>
      </c>
      <c r="BI29" s="15">
        <v>-2.3279999999999998</v>
      </c>
      <c r="BJ29" s="15">
        <v>-2.7719999999999998</v>
      </c>
    </row>
    <row r="30" spans="1:62" ht="15" customHeight="1" x14ac:dyDescent="0.25">
      <c r="A30" s="3" t="s">
        <v>252</v>
      </c>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v>0.1</v>
      </c>
      <c r="AB30" s="15">
        <v>-8.6999999999999994E-2</v>
      </c>
      <c r="AC30" s="15">
        <v>-2.5000000000000001E-2</v>
      </c>
      <c r="AD30" s="15">
        <v>-9.8000000000000004E-2</v>
      </c>
      <c r="AE30" s="15">
        <v>-6.7000000000000004E-2</v>
      </c>
      <c r="AF30" s="15">
        <v>3.1E-2</v>
      </c>
      <c r="AG30" s="15">
        <v>-0.02</v>
      </c>
      <c r="AH30" s="15">
        <v>-0.13100000000000001</v>
      </c>
      <c r="AI30" s="15">
        <v>-0.106</v>
      </c>
      <c r="AJ30" s="15">
        <v>-0.03</v>
      </c>
      <c r="AK30" s="15">
        <v>1.2E-2</v>
      </c>
      <c r="AL30" s="15">
        <v>3.3000000000000002E-2</v>
      </c>
      <c r="AM30" s="15">
        <v>1.7000000000000001E-2</v>
      </c>
      <c r="AN30" s="15">
        <v>3.2000000000000001E-2</v>
      </c>
      <c r="AO30" s="15">
        <v>-9.5000000000000001E-2</v>
      </c>
      <c r="AP30" s="15">
        <v>-5.2999999999999999E-2</v>
      </c>
      <c r="AQ30" s="15">
        <v>0.24199999999999999</v>
      </c>
      <c r="AR30" s="15">
        <v>5.6000000000000001E-2</v>
      </c>
      <c r="AS30" s="15">
        <v>-5.1999999999999998E-2</v>
      </c>
      <c r="AT30" s="15">
        <v>0.123</v>
      </c>
      <c r="AU30" s="15">
        <v>-4.0000000000000001E-3</v>
      </c>
      <c r="AV30" s="15">
        <v>-0.04</v>
      </c>
      <c r="AW30" s="15">
        <v>-3.4000000000000002E-2</v>
      </c>
      <c r="AX30" s="15">
        <v>2.9000000000000001E-2</v>
      </c>
      <c r="AY30" s="15">
        <v>6.3E-2</v>
      </c>
      <c r="AZ30" s="15">
        <v>-1.9E-2</v>
      </c>
      <c r="BA30" s="15">
        <v>2.1999999999999999E-2</v>
      </c>
      <c r="BB30" s="15">
        <v>1.4E-2</v>
      </c>
      <c r="BC30" s="15">
        <v>5.0999999999999997E-2</v>
      </c>
      <c r="BD30" s="15">
        <v>1E-3</v>
      </c>
      <c r="BE30" s="15">
        <v>0</v>
      </c>
      <c r="BF30" s="15">
        <v>0</v>
      </c>
      <c r="BG30" s="15">
        <v>0</v>
      </c>
      <c r="BH30" s="15">
        <v>0</v>
      </c>
      <c r="BI30" s="15">
        <v>0</v>
      </c>
      <c r="BJ30" s="15">
        <v>0</v>
      </c>
    </row>
    <row r="31" spans="1:62" ht="15" customHeight="1" x14ac:dyDescent="0.25">
      <c r="A31" s="3" t="s">
        <v>225</v>
      </c>
      <c r="B31" s="15">
        <v>-1.5820000000000001</v>
      </c>
      <c r="C31" s="15">
        <v>-1.615</v>
      </c>
      <c r="D31" s="15">
        <v>-1.06</v>
      </c>
      <c r="E31" s="15">
        <v>-1.0429999999999999</v>
      </c>
      <c r="F31" s="15">
        <v>-1.5649999999999999</v>
      </c>
      <c r="G31" s="15">
        <v>-1.8480000000000001</v>
      </c>
      <c r="H31" s="15">
        <v>-0.97799999999999998</v>
      </c>
      <c r="I31" s="15">
        <v>-0.434</v>
      </c>
      <c r="J31" s="15">
        <v>-0.39800000000000002</v>
      </c>
      <c r="K31" s="15">
        <v>-0.52900000000000003</v>
      </c>
      <c r="L31" s="15">
        <v>-1.016</v>
      </c>
      <c r="M31" s="15">
        <v>-0.81</v>
      </c>
      <c r="N31" s="15">
        <v>-0.628</v>
      </c>
      <c r="O31" s="15">
        <v>4.0000000000000001E-3</v>
      </c>
      <c r="P31" s="15">
        <v>2.9000000000000001E-2</v>
      </c>
      <c r="Q31" s="15">
        <v>0.191</v>
      </c>
      <c r="R31" s="15">
        <v>0.247</v>
      </c>
      <c r="S31" s="15">
        <v>0.115</v>
      </c>
      <c r="T31" s="15">
        <v>0.17499999999999999</v>
      </c>
      <c r="U31" s="15">
        <v>0.21</v>
      </c>
      <c r="V31" s="15">
        <v>7.6999999999999999E-2</v>
      </c>
      <c r="W31" s="15">
        <v>6.7000000000000004E-2</v>
      </c>
      <c r="X31" s="15">
        <v>0.127</v>
      </c>
      <c r="Y31" s="15">
        <v>0.125</v>
      </c>
      <c r="Z31" s="15">
        <v>6.0999999999999999E-2</v>
      </c>
      <c r="AA31" s="15">
        <v>0</v>
      </c>
      <c r="AB31" s="15">
        <v>1.9E-2</v>
      </c>
      <c r="AC31" s="15">
        <v>0.19400000000000001</v>
      </c>
      <c r="AD31" s="15">
        <v>0.77400000000000002</v>
      </c>
      <c r="AE31" s="15">
        <v>-7.0000000000000001E-3</v>
      </c>
      <c r="AF31" s="15">
        <v>0.01</v>
      </c>
      <c r="AG31" s="15">
        <v>-1.4E-2</v>
      </c>
      <c r="AH31" s="15">
        <v>-0.193</v>
      </c>
      <c r="AI31" s="15">
        <v>-0.496</v>
      </c>
      <c r="AJ31" s="15">
        <v>-0.45800000000000002</v>
      </c>
      <c r="AK31" s="15">
        <v>-0.33500000000000002</v>
      </c>
      <c r="AL31" s="15">
        <v>-0.307</v>
      </c>
      <c r="AM31" s="15">
        <v>-0.28699999999999998</v>
      </c>
      <c r="AN31" s="15">
        <v>-0.34100000000000003</v>
      </c>
      <c r="AO31" s="15">
        <v>-0.69399999999999995</v>
      </c>
      <c r="AP31" s="15">
        <v>-0.91200000000000003</v>
      </c>
      <c r="AQ31" s="15">
        <v>-1.1020000000000001</v>
      </c>
      <c r="AR31" s="15">
        <v>-0.64600000000000002</v>
      </c>
      <c r="AS31" s="15">
        <v>-0.42399999999999999</v>
      </c>
      <c r="AT31" s="15">
        <v>-0.35599999999999998</v>
      </c>
      <c r="AU31" s="15">
        <v>-0.23</v>
      </c>
      <c r="AV31" s="15">
        <v>-0.18</v>
      </c>
      <c r="AW31" s="15">
        <v>6.2E-2</v>
      </c>
      <c r="AX31" s="15">
        <v>-0.05</v>
      </c>
      <c r="AY31" s="15">
        <v>-0.17399999999999999</v>
      </c>
      <c r="AZ31" s="15">
        <v>-0.26</v>
      </c>
      <c r="BA31" s="15">
        <v>-0.20100000000000001</v>
      </c>
      <c r="BB31" s="15">
        <v>0.19</v>
      </c>
      <c r="BC31" s="15">
        <v>0.28399999999999997</v>
      </c>
      <c r="BD31" s="15">
        <v>8.0000000000000002E-3</v>
      </c>
      <c r="BE31" s="15">
        <v>2.3E-2</v>
      </c>
      <c r="BF31" s="15">
        <v>7.9000000000000001E-2</v>
      </c>
      <c r="BG31" s="15">
        <v>-0.216</v>
      </c>
      <c r="BH31" s="15">
        <v>-0.24099999999999999</v>
      </c>
      <c r="BI31" s="15">
        <v>-0.26600000000000001</v>
      </c>
      <c r="BJ31" s="15">
        <v>-0.27700000000000002</v>
      </c>
    </row>
    <row r="32" spans="1:62" ht="15" customHeight="1" x14ac:dyDescent="0.25">
      <c r="A32" s="3" t="s">
        <v>253</v>
      </c>
      <c r="B32" s="15">
        <v>0.54100000000000004</v>
      </c>
      <c r="C32" s="15">
        <v>0.33500000000000002</v>
      </c>
      <c r="D32" s="15">
        <v>-0.27500000000000002</v>
      </c>
      <c r="E32" s="15">
        <v>0.65</v>
      </c>
      <c r="F32" s="15">
        <v>0.67</v>
      </c>
      <c r="G32" s="15">
        <v>0.44400000000000001</v>
      </c>
      <c r="H32" s="15">
        <v>0.65200000000000002</v>
      </c>
      <c r="I32" s="15">
        <v>-0.24299999999999999</v>
      </c>
      <c r="J32" s="15">
        <v>7.0999999999999994E-2</v>
      </c>
      <c r="K32" s="15">
        <v>0.33400000000000002</v>
      </c>
      <c r="L32" s="15">
        <v>6.0999999999999999E-2</v>
      </c>
      <c r="M32" s="15">
        <v>-0.32600000000000001</v>
      </c>
      <c r="N32" s="15">
        <v>-0.56499999999999995</v>
      </c>
      <c r="O32" s="15">
        <v>0.60699999999999998</v>
      </c>
      <c r="P32" s="15">
        <v>0.31900000000000001</v>
      </c>
      <c r="Q32" s="15">
        <v>0.68</v>
      </c>
      <c r="R32" s="15">
        <v>9.5000000000000001E-2</v>
      </c>
      <c r="S32" s="15">
        <v>0.29899999999999999</v>
      </c>
      <c r="T32" s="15">
        <v>0.59499999999999997</v>
      </c>
      <c r="U32" s="15">
        <v>0.3</v>
      </c>
      <c r="V32" s="15">
        <v>-0.2</v>
      </c>
      <c r="W32" s="15">
        <v>0.26300000000000001</v>
      </c>
      <c r="X32" s="15">
        <v>1.7999999999999999E-2</v>
      </c>
      <c r="Y32" s="15">
        <v>-0.52700000000000002</v>
      </c>
      <c r="Z32" s="15">
        <v>-0.26500000000000001</v>
      </c>
      <c r="AA32" s="15">
        <v>-0.7</v>
      </c>
      <c r="AB32" s="15">
        <v>-0.71199999999999997</v>
      </c>
      <c r="AC32" s="15">
        <v>-0.47099999999999997</v>
      </c>
      <c r="AD32" s="15">
        <v>1.2999999999999999E-2</v>
      </c>
      <c r="AE32" s="15">
        <v>0.25800000000000001</v>
      </c>
      <c r="AF32" s="15">
        <v>1.1080000000000001</v>
      </c>
      <c r="AG32" s="15">
        <v>1.4490000000000001</v>
      </c>
      <c r="AH32" s="15">
        <v>4.7E-2</v>
      </c>
      <c r="AI32" s="15">
        <v>-0.40300000000000002</v>
      </c>
      <c r="AJ32" s="15">
        <v>2.9000000000000001E-2</v>
      </c>
      <c r="AK32" s="15">
        <v>0.14899999999999999</v>
      </c>
      <c r="AL32" s="15">
        <v>-0.123</v>
      </c>
      <c r="AM32" s="15">
        <v>-0.28599999999999998</v>
      </c>
      <c r="AN32" s="15">
        <v>-0.111</v>
      </c>
      <c r="AO32" s="15">
        <v>0.53500000000000003</v>
      </c>
      <c r="AP32" s="15">
        <v>-1.1950000000000001</v>
      </c>
      <c r="AQ32" s="15">
        <v>-0.34799999999999998</v>
      </c>
      <c r="AR32" s="15">
        <v>-1.113</v>
      </c>
      <c r="AS32" s="15">
        <v>-0.54300000000000004</v>
      </c>
      <c r="AT32" s="15">
        <v>-1.2609999999999999</v>
      </c>
      <c r="AU32" s="15">
        <v>-0.94899999999999995</v>
      </c>
      <c r="AV32" s="15">
        <v>-3.9E-2</v>
      </c>
      <c r="AW32" s="15">
        <v>1.0549999999999999</v>
      </c>
      <c r="AX32" s="15">
        <v>0.34599999999999997</v>
      </c>
      <c r="AY32" s="15">
        <v>0.77400000000000002</v>
      </c>
      <c r="AZ32" s="15">
        <v>0.80800000000000005</v>
      </c>
      <c r="BA32" s="15">
        <v>0.53200000000000003</v>
      </c>
      <c r="BB32" s="15">
        <v>0.89600000000000002</v>
      </c>
      <c r="BC32" s="15">
        <v>1.155</v>
      </c>
      <c r="BD32" s="15">
        <v>1.7230000000000001</v>
      </c>
      <c r="BE32" s="15">
        <v>1.109</v>
      </c>
      <c r="BF32" s="15">
        <v>0.92100000000000004</v>
      </c>
      <c r="BG32" s="15">
        <v>0.67500000000000004</v>
      </c>
      <c r="BH32" s="15">
        <v>0.91900000000000004</v>
      </c>
      <c r="BI32" s="15">
        <v>0.86</v>
      </c>
      <c r="BJ32" s="15">
        <v>0.81899999999999995</v>
      </c>
    </row>
    <row r="33" spans="1:62" ht="15" customHeight="1" x14ac:dyDescent="0.25">
      <c r="A33" s="3" t="s">
        <v>227</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v>-3.2</v>
      </c>
      <c r="AB33" s="15">
        <v>-3.3410000000000002</v>
      </c>
      <c r="AC33" s="15">
        <v>-1.0549999999999999</v>
      </c>
      <c r="AD33" s="15">
        <v>-1.1870000000000001</v>
      </c>
      <c r="AE33" s="15">
        <v>-1.4970000000000001</v>
      </c>
      <c r="AF33" s="15">
        <v>-0.68200000000000005</v>
      </c>
      <c r="AG33" s="15">
        <v>-0.309</v>
      </c>
      <c r="AH33" s="15">
        <v>-1.4590000000000001</v>
      </c>
      <c r="AI33" s="15">
        <v>-1.9</v>
      </c>
      <c r="AJ33" s="15">
        <v>-1.76</v>
      </c>
      <c r="AK33" s="15">
        <v>-0.49299999999999999</v>
      </c>
      <c r="AL33" s="15">
        <v>0.52800000000000002</v>
      </c>
      <c r="AM33" s="15">
        <v>0.111</v>
      </c>
      <c r="AN33" s="15">
        <v>-1.099</v>
      </c>
      <c r="AO33" s="15">
        <v>-1.1220000000000001</v>
      </c>
      <c r="AP33" s="15">
        <v>-3.3879999999999999</v>
      </c>
      <c r="AQ33" s="15">
        <v>-3.8730000000000002</v>
      </c>
      <c r="AR33" s="15">
        <v>-3.613</v>
      </c>
      <c r="AS33" s="15">
        <v>-2.133</v>
      </c>
      <c r="AT33" s="15">
        <v>-0.68200000000000005</v>
      </c>
      <c r="AU33" s="15">
        <v>-0.64100000000000001</v>
      </c>
      <c r="AV33" s="15">
        <v>-0.872</v>
      </c>
      <c r="AW33" s="15">
        <v>0.27800000000000002</v>
      </c>
      <c r="AX33" s="15">
        <v>0.55800000000000005</v>
      </c>
      <c r="AY33" s="15">
        <v>0.90800000000000003</v>
      </c>
      <c r="AZ33" s="15">
        <v>0.93</v>
      </c>
      <c r="BA33" s="15">
        <v>-0.874</v>
      </c>
      <c r="BB33" s="15">
        <v>-1.9239999999999999</v>
      </c>
      <c r="BC33" s="15">
        <v>-1.2090000000000001</v>
      </c>
      <c r="BD33" s="15">
        <v>-0.93200000000000005</v>
      </c>
      <c r="BE33" s="15">
        <v>5.2999999999999999E-2</v>
      </c>
      <c r="BF33" s="15">
        <v>-1.335</v>
      </c>
      <c r="BG33" s="15">
        <v>-1.145</v>
      </c>
      <c r="BH33" s="15">
        <v>-0.95199999999999996</v>
      </c>
      <c r="BI33" s="15">
        <v>-1.179</v>
      </c>
      <c r="BJ33" s="15">
        <v>-1.653</v>
      </c>
    </row>
    <row r="34" spans="1:62" ht="15" customHeight="1" x14ac:dyDescent="0.25">
      <c r="A34" s="3" t="s">
        <v>228</v>
      </c>
      <c r="B34" s="15">
        <v>48.805</v>
      </c>
      <c r="C34" s="15">
        <v>46.444000000000003</v>
      </c>
      <c r="D34" s="15">
        <v>43.643000000000001</v>
      </c>
      <c r="E34" s="15">
        <v>40.593000000000004</v>
      </c>
      <c r="F34" s="15">
        <v>38.649000000000001</v>
      </c>
      <c r="G34" s="15">
        <v>39.42</v>
      </c>
      <c r="H34" s="15">
        <v>39.19</v>
      </c>
      <c r="I34" s="15">
        <v>38.993000000000002</v>
      </c>
      <c r="J34" s="15">
        <v>40.170999999999999</v>
      </c>
      <c r="K34" s="15">
        <v>41.838999999999999</v>
      </c>
      <c r="L34" s="15">
        <v>44.08</v>
      </c>
      <c r="M34" s="15">
        <v>47.427999999999997</v>
      </c>
      <c r="N34" s="15">
        <v>52.994</v>
      </c>
      <c r="O34" s="15">
        <v>59.094000000000001</v>
      </c>
      <c r="P34" s="15">
        <v>62.606000000000002</v>
      </c>
      <c r="Q34" s="15">
        <v>67.956000000000003</v>
      </c>
      <c r="R34" s="15">
        <v>69.513000000000005</v>
      </c>
      <c r="S34" s="15">
        <v>71.545000000000002</v>
      </c>
      <c r="T34" s="15">
        <v>73.805000000000007</v>
      </c>
      <c r="U34" s="15">
        <v>73.847999999999999</v>
      </c>
      <c r="V34" s="15">
        <v>73.977000000000004</v>
      </c>
      <c r="W34" s="15">
        <v>73.629000000000005</v>
      </c>
      <c r="X34" s="15">
        <v>74.152000000000001</v>
      </c>
      <c r="Y34" s="15">
        <v>75.043999999999997</v>
      </c>
      <c r="Z34" s="15">
        <v>72.2</v>
      </c>
      <c r="AA34" s="15">
        <v>73.495000000000005</v>
      </c>
      <c r="AB34" s="15">
        <v>73.162000000000006</v>
      </c>
      <c r="AC34" s="15">
        <v>71.372</v>
      </c>
      <c r="AD34" s="15">
        <v>65.808999999999997</v>
      </c>
      <c r="AE34" s="15">
        <v>62.779000000000003</v>
      </c>
      <c r="AF34" s="15">
        <v>58.694000000000003</v>
      </c>
      <c r="AG34" s="15">
        <v>52.241999999999997</v>
      </c>
      <c r="AH34" s="15">
        <v>49.496000000000002</v>
      </c>
      <c r="AI34" s="15">
        <v>48.768000000000001</v>
      </c>
      <c r="AJ34" s="15">
        <v>49.878</v>
      </c>
      <c r="AK34" s="15">
        <v>50.164999999999999</v>
      </c>
      <c r="AL34" s="15">
        <v>49.645000000000003</v>
      </c>
      <c r="AM34" s="15">
        <v>45.021000000000001</v>
      </c>
      <c r="AN34" s="15">
        <v>42.8</v>
      </c>
      <c r="AO34" s="15">
        <v>54.332000000000001</v>
      </c>
      <c r="AP34" s="15">
        <v>56.343000000000004</v>
      </c>
      <c r="AQ34" s="15">
        <v>58.947000000000003</v>
      </c>
      <c r="AR34" s="15">
        <v>61.215000000000003</v>
      </c>
      <c r="AS34" s="15">
        <v>65.739999999999995</v>
      </c>
      <c r="AT34" s="15">
        <v>67.204999999999998</v>
      </c>
      <c r="AU34" s="15">
        <v>67.206999999999994</v>
      </c>
      <c r="AV34" s="15">
        <v>63.829000000000001</v>
      </c>
      <c r="AW34" s="15">
        <v>60.887</v>
      </c>
      <c r="AX34" s="15">
        <v>55.994999999999997</v>
      </c>
      <c r="AY34" s="15">
        <v>51.576000000000001</v>
      </c>
      <c r="AZ34" s="15">
        <v>47.656999999999996</v>
      </c>
      <c r="BA34" s="15">
        <v>53.415999999999997</v>
      </c>
      <c r="BB34" s="15">
        <v>50.500999999999998</v>
      </c>
      <c r="BC34" s="15">
        <v>48.414000000000001</v>
      </c>
      <c r="BD34" s="15">
        <v>45.168999999999997</v>
      </c>
      <c r="BE34" s="15">
        <v>43.552999999999997</v>
      </c>
      <c r="BF34" s="15">
        <v>44.521000000000001</v>
      </c>
      <c r="BG34" s="15">
        <v>47.173000000000002</v>
      </c>
      <c r="BH34" s="15">
        <v>47.274999999999999</v>
      </c>
      <c r="BI34" s="15">
        <v>47.546999999999997</v>
      </c>
      <c r="BJ34" s="15">
        <v>48.418999999999997</v>
      </c>
    </row>
    <row r="35" spans="1:62" ht="15" customHeight="1" x14ac:dyDescent="0.25">
      <c r="A35" s="3"/>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row>
    <row r="36" spans="1:62" ht="15" customHeight="1" x14ac:dyDescent="0.25">
      <c r="A36" s="3" t="s">
        <v>76</v>
      </c>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row>
    <row r="37" spans="1:62" ht="15" customHeight="1" x14ac:dyDescent="0.25">
      <c r="A37" s="3" t="s">
        <v>229</v>
      </c>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row>
    <row r="38" spans="1:62" ht="15" customHeight="1" x14ac:dyDescent="0.25">
      <c r="A38" s="3" t="s">
        <v>254</v>
      </c>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v>-9</v>
      </c>
      <c r="AD38" s="15">
        <v>0.2</v>
      </c>
      <c r="AE38" s="15">
        <v>2.2000000000000002</v>
      </c>
      <c r="AF38" s="15">
        <v>2.6</v>
      </c>
      <c r="AG38" s="15">
        <v>1.5</v>
      </c>
      <c r="AH38" s="15">
        <v>3.7</v>
      </c>
      <c r="AI38" s="15">
        <v>1.7</v>
      </c>
      <c r="AJ38" s="15">
        <v>2.2000000000000002</v>
      </c>
      <c r="AK38" s="15">
        <v>0.2</v>
      </c>
      <c r="AL38" s="15">
        <v>-0.5</v>
      </c>
      <c r="AM38" s="15">
        <v>5.6</v>
      </c>
      <c r="AN38" s="15">
        <v>1.9</v>
      </c>
      <c r="AO38" s="15">
        <v>4.3</v>
      </c>
      <c r="AP38" s="15">
        <v>4.7</v>
      </c>
      <c r="AQ38" s="15">
        <v>2.6</v>
      </c>
      <c r="AR38" s="15">
        <v>-0.2</v>
      </c>
      <c r="AS38" s="15">
        <v>-1.4</v>
      </c>
      <c r="AT38" s="15">
        <v>-0.2</v>
      </c>
      <c r="AU38" s="15">
        <v>0.2</v>
      </c>
      <c r="AV38" s="15">
        <v>-0.6</v>
      </c>
      <c r="AW38" s="15">
        <v>-0.4</v>
      </c>
      <c r="AX38" s="15">
        <v>0.2</v>
      </c>
      <c r="AY38" s="15">
        <v>1.6</v>
      </c>
      <c r="AZ38" s="15">
        <v>1.3</v>
      </c>
      <c r="BA38" s="15">
        <v>9.1</v>
      </c>
      <c r="BB38" s="15">
        <v>2.1</v>
      </c>
      <c r="BC38" s="15">
        <v>-2</v>
      </c>
      <c r="BD38" s="15">
        <v>0.2</v>
      </c>
      <c r="BE38" s="15">
        <v>1.7</v>
      </c>
      <c r="BF38" s="15">
        <v>3</v>
      </c>
      <c r="BG38" s="15">
        <v>4.0999999999999996</v>
      </c>
      <c r="BH38" s="15">
        <v>0.7</v>
      </c>
      <c r="BI38" s="15">
        <v>1.7</v>
      </c>
      <c r="BJ38" s="15">
        <v>2</v>
      </c>
    </row>
    <row r="39" spans="1:62" ht="15" customHeight="1" x14ac:dyDescent="0.25">
      <c r="A39" s="3" t="s">
        <v>233</v>
      </c>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v>-0.1</v>
      </c>
      <c r="AD39" s="15">
        <v>0.3</v>
      </c>
      <c r="AE39" s="15">
        <v>1</v>
      </c>
      <c r="AF39" s="15">
        <v>1.3</v>
      </c>
      <c r="AG39" s="15">
        <v>0.6</v>
      </c>
      <c r="AH39" s="15">
        <v>2.2999999999999998</v>
      </c>
      <c r="AI39" s="15">
        <v>2.8</v>
      </c>
      <c r="AJ39" s="15">
        <v>2.7</v>
      </c>
      <c r="AK39" s="15">
        <v>-1.7</v>
      </c>
      <c r="AL39" s="15">
        <v>-2.1</v>
      </c>
      <c r="AM39" s="15">
        <v>-1</v>
      </c>
      <c r="AN39" s="15">
        <v>0.3</v>
      </c>
      <c r="AO39" s="15">
        <v>2</v>
      </c>
      <c r="AP39" s="15">
        <v>1.7</v>
      </c>
      <c r="AQ39" s="15">
        <v>0.8</v>
      </c>
      <c r="AR39" s="15">
        <v>-2.4</v>
      </c>
      <c r="AS39" s="15">
        <v>-2</v>
      </c>
      <c r="AT39" s="15">
        <v>-1.2</v>
      </c>
      <c r="AU39" s="15">
        <v>-0.1</v>
      </c>
      <c r="AV39" s="15">
        <v>-1.5</v>
      </c>
      <c r="AW39" s="15">
        <v>0.1</v>
      </c>
      <c r="AX39" s="15">
        <v>-0.3</v>
      </c>
      <c r="AY39" s="15">
        <v>0.8</v>
      </c>
      <c r="AZ39" s="15">
        <v>2.5</v>
      </c>
      <c r="BA39" s="15">
        <v>1.1000000000000001</v>
      </c>
      <c r="BB39" s="15">
        <v>3.5</v>
      </c>
      <c r="BC39" s="15">
        <v>1.8</v>
      </c>
      <c r="BD39" s="15">
        <v>2.2999999999999998</v>
      </c>
      <c r="BE39" s="15">
        <v>3.3</v>
      </c>
      <c r="BF39" s="15">
        <v>-0.4</v>
      </c>
      <c r="BG39" s="15">
        <v>1</v>
      </c>
      <c r="BH39" s="15">
        <v>-2</v>
      </c>
      <c r="BI39" s="15">
        <v>-0.9</v>
      </c>
      <c r="BJ39" s="15">
        <v>0.8</v>
      </c>
    </row>
    <row r="40" spans="1:62" ht="15" customHeight="1" x14ac:dyDescent="0.25">
      <c r="A40" s="3" t="s">
        <v>255</v>
      </c>
      <c r="B40" s="1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v>3.1</v>
      </c>
      <c r="AD40" s="15">
        <v>3.6</v>
      </c>
      <c r="AE40" s="15">
        <v>2.4</v>
      </c>
      <c r="AF40" s="15">
        <v>2.5</v>
      </c>
      <c r="AG40" s="15">
        <v>0.3</v>
      </c>
      <c r="AH40" s="15">
        <v>4.4000000000000004</v>
      </c>
      <c r="AI40" s="15">
        <v>5.9</v>
      </c>
      <c r="AJ40" s="15">
        <v>4.3</v>
      </c>
      <c r="AK40" s="15">
        <v>1.6</v>
      </c>
      <c r="AL40" s="15">
        <v>2.1</v>
      </c>
      <c r="AM40" s="15">
        <v>2.8</v>
      </c>
      <c r="AN40" s="15">
        <v>2.7</v>
      </c>
      <c r="AO40" s="15">
        <v>3.5</v>
      </c>
      <c r="AP40" s="15">
        <v>2.8</v>
      </c>
      <c r="AQ40" s="15">
        <v>1.8</v>
      </c>
      <c r="AR40" s="15">
        <v>2.6</v>
      </c>
      <c r="AS40" s="15">
        <v>1.4</v>
      </c>
      <c r="AT40" s="15">
        <v>-0.4</v>
      </c>
      <c r="AU40" s="15">
        <v>-1</v>
      </c>
      <c r="AV40" s="15">
        <v>-1.2</v>
      </c>
      <c r="AW40" s="15">
        <v>0.8</v>
      </c>
      <c r="AX40" s="15">
        <v>2.2999999999999998</v>
      </c>
      <c r="AY40" s="15">
        <v>2.9</v>
      </c>
      <c r="AZ40" s="15">
        <v>4.4000000000000004</v>
      </c>
      <c r="BA40" s="15">
        <v>0.4</v>
      </c>
      <c r="BB40" s="15">
        <v>4.9000000000000004</v>
      </c>
      <c r="BC40" s="15">
        <v>1.6</v>
      </c>
      <c r="BD40" s="15">
        <v>1.4</v>
      </c>
      <c r="BE40" s="15">
        <v>2.8</v>
      </c>
      <c r="BF40" s="15">
        <v>1.7</v>
      </c>
      <c r="BG40" s="15">
        <v>1.4</v>
      </c>
      <c r="BH40" s="15">
        <v>3.4</v>
      </c>
      <c r="BI40" s="15">
        <v>2</v>
      </c>
      <c r="BJ40" s="15">
        <v>1.6</v>
      </c>
    </row>
    <row r="41" spans="1:62" ht="15" customHeight="1" x14ac:dyDescent="0.25">
      <c r="A41" s="3" t="s">
        <v>230</v>
      </c>
      <c r="B41" s="15">
        <v>8.1999999999999993</v>
      </c>
      <c r="C41" s="15">
        <v>12.7</v>
      </c>
      <c r="D41" s="15">
        <v>11.2</v>
      </c>
      <c r="E41" s="15">
        <v>12</v>
      </c>
      <c r="F41" s="15">
        <v>17.899999999999999</v>
      </c>
      <c r="G41" s="15">
        <v>17.399999999999999</v>
      </c>
      <c r="H41" s="15">
        <v>7.5</v>
      </c>
      <c r="I41" s="15">
        <v>8.3000000000000007</v>
      </c>
      <c r="J41" s="15">
        <v>8.5</v>
      </c>
      <c r="K41" s="15">
        <v>4.8</v>
      </c>
      <c r="L41" s="15">
        <v>4.2</v>
      </c>
      <c r="M41" s="15">
        <v>-0.1</v>
      </c>
      <c r="N41" s="15">
        <v>2.9</v>
      </c>
      <c r="O41" s="15">
        <v>2.4</v>
      </c>
      <c r="P41" s="15">
        <v>-0.3</v>
      </c>
      <c r="Q41" s="15">
        <v>0.9</v>
      </c>
      <c r="R41" s="15">
        <v>1.3</v>
      </c>
      <c r="S41" s="15">
        <v>1.3</v>
      </c>
      <c r="T41" s="15">
        <v>0</v>
      </c>
      <c r="U41" s="15">
        <v>0.3</v>
      </c>
      <c r="V41" s="15">
        <v>2.8</v>
      </c>
      <c r="W41" s="15">
        <v>5.8</v>
      </c>
      <c r="X41" s="15">
        <v>4.8</v>
      </c>
      <c r="Y41" s="15">
        <v>5.7</v>
      </c>
      <c r="Z41" s="15">
        <v>2.7</v>
      </c>
      <c r="AA41" s="15">
        <v>2.2000000000000002</v>
      </c>
      <c r="AB41" s="15"/>
      <c r="AC41" s="15">
        <v>1.3</v>
      </c>
      <c r="AD41" s="15">
        <v>3.9</v>
      </c>
      <c r="AE41" s="15">
        <v>4.2</v>
      </c>
      <c r="AF41" s="15">
        <v>4</v>
      </c>
      <c r="AG41" s="15">
        <v>5.2</v>
      </c>
      <c r="AH41" s="15">
        <v>4.5999999999999996</v>
      </c>
      <c r="AI41" s="15">
        <v>4.0999999999999996</v>
      </c>
      <c r="AJ41" s="15">
        <v>2.7</v>
      </c>
      <c r="AK41" s="15">
        <v>3.7</v>
      </c>
      <c r="AL41" s="15">
        <v>3.7</v>
      </c>
      <c r="AM41" s="15">
        <v>3.3</v>
      </c>
      <c r="AN41" s="15">
        <v>3.4</v>
      </c>
      <c r="AO41" s="15">
        <v>3.8</v>
      </c>
      <c r="AP41" s="15">
        <v>3.4</v>
      </c>
      <c r="AQ41" s="15">
        <v>1.7</v>
      </c>
      <c r="AR41" s="15">
        <v>2.2999999999999998</v>
      </c>
      <c r="AS41" s="15">
        <v>2.8</v>
      </c>
      <c r="AT41" s="15">
        <v>1</v>
      </c>
      <c r="AU41" s="15">
        <v>0.2</v>
      </c>
      <c r="AV41" s="15">
        <v>1.7</v>
      </c>
      <c r="AW41" s="15">
        <v>2</v>
      </c>
      <c r="AX41" s="15">
        <v>2.9</v>
      </c>
      <c r="AY41" s="15">
        <v>3</v>
      </c>
      <c r="AZ41" s="15">
        <v>2.5</v>
      </c>
      <c r="BA41" s="15">
        <v>4.3</v>
      </c>
      <c r="BB41" s="15">
        <v>0.5</v>
      </c>
      <c r="BC41" s="15">
        <v>6.7</v>
      </c>
      <c r="BD41" s="15">
        <v>5.9</v>
      </c>
      <c r="BE41" s="15">
        <v>5.2</v>
      </c>
      <c r="BF41" s="15">
        <v>6</v>
      </c>
      <c r="BG41" s="15">
        <v>2</v>
      </c>
      <c r="BH41" s="15">
        <v>5.0999999999999996</v>
      </c>
      <c r="BI41" s="15">
        <v>4.2</v>
      </c>
      <c r="BJ41" s="15">
        <v>4.5</v>
      </c>
    </row>
    <row r="42" spans="1:62" ht="15" customHeight="1" x14ac:dyDescent="0.25">
      <c r="A42" s="3" t="s">
        <v>231</v>
      </c>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v>0.3</v>
      </c>
      <c r="AD42" s="15">
        <v>1.4</v>
      </c>
      <c r="AE42" s="15">
        <v>1.1000000000000001</v>
      </c>
      <c r="AF42" s="15">
        <v>2.9</v>
      </c>
      <c r="AG42" s="15">
        <v>4.0999999999999996</v>
      </c>
      <c r="AH42" s="15">
        <v>3.7</v>
      </c>
      <c r="AI42" s="15">
        <v>4.7</v>
      </c>
      <c r="AJ42" s="15">
        <v>3.6</v>
      </c>
      <c r="AK42" s="15">
        <v>3.7</v>
      </c>
      <c r="AL42" s="15">
        <v>2.5</v>
      </c>
      <c r="AM42" s="15">
        <v>1.3</v>
      </c>
      <c r="AN42" s="15">
        <v>1.6</v>
      </c>
      <c r="AO42" s="15">
        <v>3.4</v>
      </c>
      <c r="AP42" s="15">
        <v>3.2</v>
      </c>
      <c r="AQ42" s="15">
        <v>0.6</v>
      </c>
      <c r="AR42" s="15">
        <v>1.2</v>
      </c>
      <c r="AS42" s="15">
        <v>1.5</v>
      </c>
      <c r="AT42" s="15">
        <v>0</v>
      </c>
      <c r="AU42" s="15">
        <v>0.9</v>
      </c>
      <c r="AV42" s="15">
        <v>1.4</v>
      </c>
      <c r="AW42" s="15">
        <v>2.7</v>
      </c>
      <c r="AX42" s="15">
        <v>1.4</v>
      </c>
      <c r="AY42" s="15">
        <v>4.0999999999999996</v>
      </c>
      <c r="AZ42" s="15">
        <v>3</v>
      </c>
      <c r="BA42" s="15">
        <v>2.5</v>
      </c>
      <c r="BB42" s="15">
        <v>1.7</v>
      </c>
      <c r="BC42" s="15">
        <v>4.9000000000000004</v>
      </c>
      <c r="BD42" s="15">
        <v>5.8</v>
      </c>
      <c r="BE42" s="15">
        <v>4.4000000000000004</v>
      </c>
      <c r="BF42" s="15">
        <v>6.2</v>
      </c>
      <c r="BG42" s="15">
        <v>1.8</v>
      </c>
      <c r="BH42" s="15">
        <v>5.7</v>
      </c>
      <c r="BI42" s="15">
        <v>4.5999999999999996</v>
      </c>
      <c r="BJ42" s="15">
        <v>4.3</v>
      </c>
    </row>
    <row r="43" spans="1:62" ht="15" customHeight="1" x14ac:dyDescent="0.25">
      <c r="A43" s="3" t="s">
        <v>256</v>
      </c>
      <c r="B43" s="1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v>2</v>
      </c>
      <c r="AD43" s="15">
        <v>1.6</v>
      </c>
      <c r="AE43" s="15">
        <v>1.9</v>
      </c>
      <c r="AF43" s="15">
        <v>1.9</v>
      </c>
      <c r="AG43" s="15">
        <v>3.9</v>
      </c>
      <c r="AH43" s="15">
        <v>4.2</v>
      </c>
      <c r="AI43" s="15">
        <v>3.2</v>
      </c>
      <c r="AJ43" s="15">
        <v>2.5</v>
      </c>
      <c r="AK43" s="15">
        <v>1.8</v>
      </c>
      <c r="AL43" s="15">
        <v>2.2000000000000002</v>
      </c>
      <c r="AM43" s="15">
        <v>2.1</v>
      </c>
      <c r="AN43" s="15">
        <v>2.5</v>
      </c>
      <c r="AO43" s="15">
        <v>3.4</v>
      </c>
      <c r="AP43" s="15">
        <v>-0.1</v>
      </c>
      <c r="AQ43" s="15">
        <v>0.8</v>
      </c>
      <c r="AR43" s="15">
        <v>1.5</v>
      </c>
      <c r="AS43" s="15">
        <v>0.8</v>
      </c>
      <c r="AT43" s="15">
        <v>1.3</v>
      </c>
      <c r="AU43" s="15">
        <v>0</v>
      </c>
      <c r="AV43" s="15">
        <v>0.3</v>
      </c>
      <c r="AW43" s="15">
        <v>0.5</v>
      </c>
      <c r="AX43" s="15">
        <v>1</v>
      </c>
      <c r="AY43" s="15">
        <v>2.1</v>
      </c>
      <c r="AZ43" s="15">
        <v>2.2999999999999998</v>
      </c>
      <c r="BA43" s="15">
        <v>1.8</v>
      </c>
      <c r="BB43" s="15">
        <v>3.9</v>
      </c>
      <c r="BC43" s="15">
        <v>7.5</v>
      </c>
      <c r="BD43" s="15">
        <v>5.8</v>
      </c>
      <c r="BE43" s="15">
        <v>7.7</v>
      </c>
      <c r="BF43" s="15">
        <v>2.9</v>
      </c>
      <c r="BG43" s="15">
        <v>2.1</v>
      </c>
      <c r="BH43" s="15">
        <v>2.2000000000000002</v>
      </c>
      <c r="BI43" s="15">
        <v>2.2000000000000002</v>
      </c>
      <c r="BJ43" s="15">
        <v>2.2999999999999998</v>
      </c>
    </row>
    <row r="44" spans="1:62" ht="15" customHeight="1" x14ac:dyDescent="0.25">
      <c r="A44" s="3" t="s">
        <v>257</v>
      </c>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v>6.7</v>
      </c>
      <c r="AD44" s="15">
        <v>2.1</v>
      </c>
      <c r="AE44" s="15">
        <v>1.3</v>
      </c>
      <c r="AF44" s="15">
        <v>1.7</v>
      </c>
      <c r="AG44" s="15">
        <v>4</v>
      </c>
      <c r="AH44" s="15">
        <v>3.5</v>
      </c>
      <c r="AI44" s="15">
        <v>3.8</v>
      </c>
      <c r="AJ44" s="15">
        <v>2.9</v>
      </c>
      <c r="AK44" s="15">
        <v>1.5</v>
      </c>
      <c r="AL44" s="15">
        <v>2.4</v>
      </c>
      <c r="AM44" s="15">
        <v>1.4</v>
      </c>
      <c r="AN44" s="15">
        <v>2.2000000000000002</v>
      </c>
      <c r="AO44" s="15">
        <v>2.8</v>
      </c>
      <c r="AP44" s="15">
        <v>0.7</v>
      </c>
      <c r="AQ44" s="15">
        <v>1.8</v>
      </c>
      <c r="AR44" s="15">
        <v>1.5</v>
      </c>
      <c r="AS44" s="15">
        <v>2.2999999999999998</v>
      </c>
      <c r="AT44" s="15">
        <v>0.6</v>
      </c>
      <c r="AU44" s="15">
        <v>0.4</v>
      </c>
      <c r="AV44" s="15">
        <v>0.5</v>
      </c>
      <c r="AW44" s="15">
        <v>2.2999999999999998</v>
      </c>
      <c r="AX44" s="15">
        <v>0.3</v>
      </c>
      <c r="AY44" s="15">
        <v>2.4</v>
      </c>
      <c r="AZ44" s="15">
        <v>2.9</v>
      </c>
      <c r="BA44" s="15">
        <v>-0.9</v>
      </c>
      <c r="BB44" s="15">
        <v>5.6</v>
      </c>
      <c r="BC44" s="15">
        <v>9.4</v>
      </c>
      <c r="BD44" s="15">
        <v>6.1</v>
      </c>
      <c r="BE44" s="15">
        <v>8.1999999999999993</v>
      </c>
      <c r="BF44" s="15">
        <v>3.1</v>
      </c>
      <c r="BG44" s="15">
        <v>2.5</v>
      </c>
      <c r="BH44" s="15">
        <v>2.5</v>
      </c>
      <c r="BI44" s="15">
        <v>2.4</v>
      </c>
      <c r="BJ44" s="15">
        <v>2.5</v>
      </c>
    </row>
    <row r="45" spans="1:62" ht="15" customHeight="1" x14ac:dyDescent="0.25">
      <c r="A45" s="3" t="s">
        <v>36</v>
      </c>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v>0.7</v>
      </c>
      <c r="AD45" s="15">
        <v>1.2</v>
      </c>
      <c r="AE45" s="15">
        <v>0.4</v>
      </c>
      <c r="AF45" s="15">
        <v>1.2</v>
      </c>
      <c r="AG45" s="15">
        <v>3</v>
      </c>
      <c r="AH45" s="15">
        <v>3.6</v>
      </c>
      <c r="AI45" s="15">
        <v>2.6</v>
      </c>
      <c r="AJ45" s="15">
        <v>2</v>
      </c>
      <c r="AK45" s="15">
        <v>0.8</v>
      </c>
      <c r="AL45" s="15">
        <v>0.9</v>
      </c>
      <c r="AM45" s="15">
        <v>2</v>
      </c>
      <c r="AN45" s="15">
        <v>2.4</v>
      </c>
      <c r="AO45" s="15">
        <v>3</v>
      </c>
      <c r="AP45" s="15">
        <v>0.8</v>
      </c>
      <c r="AQ45" s="15">
        <v>2.7</v>
      </c>
      <c r="AR45" s="15">
        <v>0.9</v>
      </c>
      <c r="AS45" s="15">
        <v>0.7</v>
      </c>
      <c r="AT45" s="15">
        <v>1.4</v>
      </c>
      <c r="AU45" s="15">
        <v>0.3</v>
      </c>
      <c r="AV45" s="15">
        <v>-0.2</v>
      </c>
      <c r="AW45" s="15">
        <v>-0.2</v>
      </c>
      <c r="AX45" s="15">
        <v>1.4</v>
      </c>
      <c r="AY45" s="15">
        <v>2.2000000000000002</v>
      </c>
      <c r="AZ45" s="15">
        <v>2.2000000000000002</v>
      </c>
      <c r="BA45" s="15">
        <v>1.5</v>
      </c>
      <c r="BB45" s="15">
        <v>3.4</v>
      </c>
      <c r="BC45" s="15">
        <v>7</v>
      </c>
      <c r="BD45" s="15">
        <v>4.3</v>
      </c>
      <c r="BE45" s="15">
        <v>3.5</v>
      </c>
      <c r="BF45" s="15">
        <v>3.3</v>
      </c>
      <c r="BG45" s="15">
        <v>3</v>
      </c>
      <c r="BH45" s="15">
        <v>2.5</v>
      </c>
      <c r="BI45" s="15">
        <v>2.6</v>
      </c>
      <c r="BJ45" s="15">
        <v>2.4</v>
      </c>
    </row>
    <row r="46" spans="1:62" ht="15" customHeight="1" x14ac:dyDescent="0.25">
      <c r="A46" s="3" t="s">
        <v>37</v>
      </c>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v>1.2</v>
      </c>
      <c r="AD46" s="15">
        <v>2.1</v>
      </c>
      <c r="AE46" s="15">
        <v>1.5</v>
      </c>
      <c r="AF46" s="15">
        <v>1.9</v>
      </c>
      <c r="AG46" s="15">
        <v>3.2</v>
      </c>
      <c r="AH46" s="15">
        <v>3.6</v>
      </c>
      <c r="AI46" s="15">
        <v>3.8</v>
      </c>
      <c r="AJ46" s="15">
        <v>2.5</v>
      </c>
      <c r="AK46" s="15">
        <v>1.5</v>
      </c>
      <c r="AL46" s="15">
        <v>1.7</v>
      </c>
      <c r="AM46" s="15">
        <v>2.5</v>
      </c>
      <c r="AN46" s="15">
        <v>2.4</v>
      </c>
      <c r="AO46" s="15">
        <v>2.2999999999999998</v>
      </c>
      <c r="AP46" s="15">
        <v>0.4</v>
      </c>
      <c r="AQ46" s="15">
        <v>1.7</v>
      </c>
      <c r="AR46" s="15">
        <v>1.2</v>
      </c>
      <c r="AS46" s="15">
        <v>1.1000000000000001</v>
      </c>
      <c r="AT46" s="15">
        <v>1.2</v>
      </c>
      <c r="AU46" s="15">
        <v>0.6</v>
      </c>
      <c r="AV46" s="15">
        <v>0</v>
      </c>
      <c r="AW46" s="15">
        <v>0.5</v>
      </c>
      <c r="AX46" s="15">
        <v>1.6</v>
      </c>
      <c r="AY46" s="15">
        <v>2.5</v>
      </c>
      <c r="AZ46" s="15">
        <v>2.7</v>
      </c>
      <c r="BA46" s="15">
        <v>2.2999999999999998</v>
      </c>
      <c r="BB46" s="15">
        <v>3.6</v>
      </c>
      <c r="BC46" s="15">
        <v>7.3</v>
      </c>
      <c r="BD46" s="15">
        <v>5.8</v>
      </c>
      <c r="BE46" s="15">
        <v>4.2</v>
      </c>
      <c r="BF46" s="15">
        <v>3.3</v>
      </c>
      <c r="BG46" s="15">
        <v>2.6</v>
      </c>
      <c r="BH46" s="15">
        <v>2.5</v>
      </c>
      <c r="BI46" s="15">
        <v>2.6</v>
      </c>
      <c r="BJ46" s="15">
        <v>2.5</v>
      </c>
    </row>
    <row r="47" spans="1:62" ht="15" customHeight="1" x14ac:dyDescent="0.25">
      <c r="A47" s="3" t="s">
        <v>258</v>
      </c>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v>0</v>
      </c>
      <c r="AD47" s="15">
        <v>0</v>
      </c>
      <c r="AE47" s="15">
        <v>0</v>
      </c>
      <c r="AF47" s="15">
        <v>0</v>
      </c>
      <c r="AG47" s="15">
        <v>0</v>
      </c>
      <c r="AH47" s="15">
        <v>0</v>
      </c>
      <c r="AI47" s="15">
        <v>0</v>
      </c>
      <c r="AJ47" s="15">
        <v>0</v>
      </c>
      <c r="AK47" s="15">
        <v>0</v>
      </c>
      <c r="AL47" s="15">
        <v>0</v>
      </c>
      <c r="AM47" s="15">
        <v>0</v>
      </c>
      <c r="AN47" s="15">
        <v>0</v>
      </c>
      <c r="AO47" s="15">
        <v>0</v>
      </c>
      <c r="AP47" s="15">
        <v>0</v>
      </c>
      <c r="AQ47" s="15">
        <v>0</v>
      </c>
      <c r="AR47" s="15">
        <v>0.6</v>
      </c>
      <c r="AS47" s="15">
        <v>0</v>
      </c>
      <c r="AT47" s="15">
        <v>0</v>
      </c>
      <c r="AU47" s="15">
        <v>0</v>
      </c>
      <c r="AV47" s="15">
        <v>-0.2</v>
      </c>
      <c r="AW47" s="15">
        <v>-0.6</v>
      </c>
      <c r="AX47" s="15">
        <v>-0.8</v>
      </c>
      <c r="AY47" s="15">
        <v>-0.7</v>
      </c>
      <c r="AZ47" s="15">
        <v>-0.6</v>
      </c>
      <c r="BA47" s="15">
        <v>-0.6</v>
      </c>
      <c r="BB47" s="15">
        <v>-0.7</v>
      </c>
      <c r="BC47" s="15">
        <v>-0.1</v>
      </c>
      <c r="BD47" s="15">
        <v>3.1</v>
      </c>
      <c r="BE47" s="15">
        <v>3.3</v>
      </c>
      <c r="BF47" s="15">
        <v>2</v>
      </c>
      <c r="BG47" s="15">
        <v>1.9</v>
      </c>
      <c r="BH47" s="15">
        <v>2.1</v>
      </c>
      <c r="BI47" s="15">
        <v>2.2000000000000002</v>
      </c>
      <c r="BJ47" s="15">
        <v>2.2999999999999998</v>
      </c>
    </row>
    <row r="48" spans="1:62" ht="15" customHeight="1" x14ac:dyDescent="0.2"/>
    <row r="49" spans="1:28" ht="15" customHeight="1" x14ac:dyDescent="0.2">
      <c r="A49" s="24" t="s">
        <v>259</v>
      </c>
    </row>
    <row r="50" spans="1:28" x14ac:dyDescent="0.2">
      <c r="A50" s="24" t="s">
        <v>260</v>
      </c>
    </row>
    <row r="51" spans="1:28" x14ac:dyDescent="0.2">
      <c r="A51" s="24" t="s">
        <v>394</v>
      </c>
    </row>
    <row r="53" spans="1:28" x14ac:dyDescent="0.2">
      <c r="A53" s="36"/>
    </row>
    <row r="55" spans="1:28" ht="15" x14ac:dyDescent="0.25">
      <c r="AB55" s="15"/>
    </row>
    <row r="56" spans="1:28" ht="15" customHeight="1" x14ac:dyDescent="0.2"/>
    <row r="57" spans="1:28" ht="15" customHeight="1" x14ac:dyDescent="0.2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row>
    <row r="58" spans="1:28" ht="15" customHeight="1" x14ac:dyDescent="0.2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row>
    <row r="59" spans="1:28" ht="15" customHeight="1" x14ac:dyDescent="0.2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row>
    <row r="60" spans="1:28" ht="15" customHeight="1" x14ac:dyDescent="0.2"/>
  </sheetData>
  <hyperlinks>
    <hyperlink ref="A1" location="contents!A1" display="to contents" xr:uid="{00000000-0004-0000-1400-000000000000}"/>
  </hyperlinks>
  <pageMargins left="0.7" right="0.7" top="0.75" bottom="0.75" header="0.3" footer="0.3"/>
  <pageSetup orientation="portrait" horizontalDpi="1200" verticalDpi="12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E25"/>
  <sheetViews>
    <sheetView workbookViewId="0"/>
  </sheetViews>
  <sheetFormatPr defaultColWidth="11.42578125" defaultRowHeight="12.75" x14ac:dyDescent="0.2"/>
  <cols>
    <col min="1" max="1" width="65.7109375" customWidth="1"/>
    <col min="2" max="32" width="8" customWidth="1"/>
  </cols>
  <sheetData>
    <row r="1" spans="1:31" x14ac:dyDescent="0.2">
      <c r="A1" s="1" t="s">
        <v>443</v>
      </c>
    </row>
    <row r="2" spans="1:31" x14ac:dyDescent="0.2">
      <c r="A2" s="13"/>
    </row>
    <row r="3" spans="1:31" ht="33" customHeight="1" x14ac:dyDescent="0.25">
      <c r="A3" s="39" t="s">
        <v>485</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row>
    <row r="4" spans="1:31" ht="15" customHeight="1" x14ac:dyDescent="0.25">
      <c r="A4" s="3"/>
      <c r="B4" s="3">
        <v>2000</v>
      </c>
      <c r="C4" s="3">
        <v>2001</v>
      </c>
      <c r="D4" s="3">
        <v>2002</v>
      </c>
      <c r="E4" s="3">
        <v>2003</v>
      </c>
      <c r="F4" s="3">
        <v>2004</v>
      </c>
      <c r="G4" s="3">
        <v>2005</v>
      </c>
      <c r="H4" s="3">
        <v>2006</v>
      </c>
      <c r="I4" s="3">
        <v>2007</v>
      </c>
      <c r="J4" s="3">
        <v>2008</v>
      </c>
      <c r="K4" s="3">
        <v>2009</v>
      </c>
      <c r="L4" s="3">
        <v>2010</v>
      </c>
      <c r="M4" s="3">
        <v>2011</v>
      </c>
      <c r="N4" s="3">
        <v>2012</v>
      </c>
      <c r="O4" s="3">
        <v>2013</v>
      </c>
      <c r="P4" s="3">
        <v>2014</v>
      </c>
      <c r="Q4" s="3">
        <v>2015</v>
      </c>
      <c r="R4" s="3">
        <v>2016</v>
      </c>
      <c r="S4" s="3">
        <v>2017</v>
      </c>
      <c r="T4" s="3">
        <v>2018</v>
      </c>
      <c r="U4" s="3">
        <v>2019</v>
      </c>
      <c r="V4" s="3">
        <v>2020</v>
      </c>
      <c r="W4" s="3">
        <v>2021</v>
      </c>
      <c r="X4" s="3">
        <v>2022</v>
      </c>
      <c r="Y4" s="3">
        <v>2023</v>
      </c>
      <c r="Z4" s="3">
        <v>2024</v>
      </c>
      <c r="AA4" s="3">
        <v>2025</v>
      </c>
      <c r="AB4" s="3">
        <v>2026</v>
      </c>
      <c r="AC4" s="3">
        <v>2027</v>
      </c>
      <c r="AD4" s="3">
        <v>2028</v>
      </c>
      <c r="AE4" s="3">
        <v>2029</v>
      </c>
    </row>
    <row r="5" spans="1:31" ht="15" customHeight="1" x14ac:dyDescent="0.25">
      <c r="A5" s="20" t="s">
        <v>267</v>
      </c>
    </row>
    <row r="6" spans="1:31" ht="15" customHeight="1" x14ac:dyDescent="0.25">
      <c r="A6" s="3" t="s">
        <v>261</v>
      </c>
      <c r="B6" s="40">
        <v>13.190443861111801</v>
      </c>
      <c r="C6" s="40">
        <v>11.774730246551799</v>
      </c>
      <c r="D6" s="40">
        <v>12.1403616218699</v>
      </c>
      <c r="E6" s="40">
        <v>12.1786518185048</v>
      </c>
      <c r="F6" s="40">
        <v>12.040679267005499</v>
      </c>
      <c r="G6" s="40">
        <v>12.0698507743317</v>
      </c>
      <c r="H6" s="40">
        <v>11.575231000741599</v>
      </c>
      <c r="I6" s="40">
        <v>11.5756091686406</v>
      </c>
      <c r="J6" s="40">
        <v>11.949043373331399</v>
      </c>
      <c r="K6" s="40">
        <v>12.7774436544421</v>
      </c>
      <c r="L6" s="40">
        <v>12.8653451978325</v>
      </c>
      <c r="M6" s="40">
        <v>12.7901428768286</v>
      </c>
      <c r="N6" s="40">
        <v>12.8503324064714</v>
      </c>
      <c r="O6" s="40">
        <v>13.1943140137234</v>
      </c>
      <c r="P6" s="40">
        <v>13.050615427306001</v>
      </c>
      <c r="Q6" s="40">
        <v>13.1276146859921</v>
      </c>
      <c r="R6" s="40">
        <v>13.167355156657701</v>
      </c>
      <c r="S6" s="40">
        <v>13.4739985226472</v>
      </c>
      <c r="T6" s="40">
        <v>13.109302618912899</v>
      </c>
      <c r="U6" s="40">
        <v>12.7856374180357</v>
      </c>
      <c r="V6" s="40">
        <v>13.2050074590947</v>
      </c>
      <c r="W6" s="40">
        <v>12.5537547051612</v>
      </c>
      <c r="X6" s="40">
        <v>11.872572501492099</v>
      </c>
      <c r="Y6" s="40">
        <v>12.0238965359747</v>
      </c>
      <c r="Z6" s="40">
        <v>12.787320700256201</v>
      </c>
      <c r="AA6" s="40">
        <v>12.1285622241182</v>
      </c>
      <c r="AB6" s="40">
        <v>12.323701942485</v>
      </c>
      <c r="AC6" s="40">
        <v>12.365713399561599</v>
      </c>
      <c r="AD6" s="40">
        <v>12.473415913745599</v>
      </c>
      <c r="AE6" s="40">
        <v>12.624336237162799</v>
      </c>
    </row>
    <row r="7" spans="1:31" ht="15" customHeight="1" x14ac:dyDescent="0.25">
      <c r="A7" s="3" t="s">
        <v>262</v>
      </c>
      <c r="B7" s="40">
        <v>4.2022065896932901</v>
      </c>
      <c r="C7" s="40">
        <v>4.0595020923880902</v>
      </c>
      <c r="D7" s="40">
        <v>4.1037898115135798</v>
      </c>
      <c r="E7" s="40">
        <v>3.9794057498431399</v>
      </c>
      <c r="F7" s="40">
        <v>3.9518560950235799</v>
      </c>
      <c r="G7" s="40">
        <v>3.7306417029154</v>
      </c>
      <c r="H7" s="40">
        <v>3.2826958825009802</v>
      </c>
      <c r="I7" s="40">
        <v>3.1460800449601201</v>
      </c>
      <c r="J7" s="40">
        <v>3.1123953821546202</v>
      </c>
      <c r="K7" s="40">
        <v>2.86048434320633</v>
      </c>
      <c r="L7" s="40">
        <v>2.9398683092560498</v>
      </c>
      <c r="M7" s="40">
        <v>2.8144259333160901</v>
      </c>
      <c r="N7" s="40">
        <v>3.03692315192247</v>
      </c>
      <c r="O7" s="40">
        <v>2.7609541924249399</v>
      </c>
      <c r="P7" s="40">
        <v>3.2503864404168299</v>
      </c>
      <c r="Q7" s="40">
        <v>3.2325240455205901</v>
      </c>
      <c r="R7" s="40">
        <v>3.4090325267969601</v>
      </c>
      <c r="S7" s="40">
        <v>3.37346060213553</v>
      </c>
      <c r="T7" s="40">
        <v>3.4319734071701999</v>
      </c>
      <c r="U7" s="40">
        <v>3.51918068657797</v>
      </c>
      <c r="V7" s="40">
        <v>3.6389891538925001</v>
      </c>
      <c r="W7" s="40">
        <v>3.2528742099870298</v>
      </c>
      <c r="X7" s="40">
        <v>3.2997927199634698</v>
      </c>
      <c r="Y7" s="40">
        <v>3.3577213924056002</v>
      </c>
      <c r="Z7" s="40">
        <v>3.4979591896512998</v>
      </c>
      <c r="AA7" s="40">
        <v>3.6119137320169798</v>
      </c>
      <c r="AB7" s="40">
        <v>3.62204313285697</v>
      </c>
      <c r="AC7" s="40">
        <v>3.6650522264799599</v>
      </c>
      <c r="AD7" s="40">
        <v>3.6543624071387</v>
      </c>
      <c r="AE7" s="40">
        <v>3.6573536341389001</v>
      </c>
    </row>
    <row r="8" spans="1:31" ht="15" customHeight="1" x14ac:dyDescent="0.25">
      <c r="A8" s="3" t="s">
        <v>263</v>
      </c>
      <c r="B8" s="40">
        <v>2.4947422659893701</v>
      </c>
      <c r="C8" s="40">
        <v>2.3702688320105301</v>
      </c>
      <c r="D8" s="40">
        <v>2.3157639376338399</v>
      </c>
      <c r="E8" s="40">
        <v>2.7459647582738902</v>
      </c>
      <c r="F8" s="40">
        <v>2.4724732068784201</v>
      </c>
      <c r="G8" s="40">
        <v>2.3105210062155899</v>
      </c>
      <c r="H8" s="40">
        <v>4.3810133391435997</v>
      </c>
      <c r="I8" s="40">
        <v>4.4189313957690199</v>
      </c>
      <c r="J8" s="40">
        <v>4.6705123146248999</v>
      </c>
      <c r="K8" s="40">
        <v>4.8075687152878697</v>
      </c>
      <c r="L8" s="40">
        <v>4.9391778196134304</v>
      </c>
      <c r="M8" s="40">
        <v>5.3358698678327698</v>
      </c>
      <c r="N8" s="40">
        <v>5.56612258329843</v>
      </c>
      <c r="O8" s="40">
        <v>5.70430925498506</v>
      </c>
      <c r="P8" s="40">
        <v>5.3289951596352401</v>
      </c>
      <c r="Q8" s="40">
        <v>5.1186040680098701</v>
      </c>
      <c r="R8" s="40">
        <v>5.1990141284807896</v>
      </c>
      <c r="S8" s="40">
        <v>5.2048248634843501</v>
      </c>
      <c r="T8" s="40">
        <v>5.2459566126107298</v>
      </c>
      <c r="U8" s="40">
        <v>5.2634052705594403</v>
      </c>
      <c r="V8" s="40">
        <v>5.4355188199857096</v>
      </c>
      <c r="W8" s="40">
        <v>5.3159104964699502</v>
      </c>
      <c r="X8" s="40">
        <v>4.8874041591164801</v>
      </c>
      <c r="Y8" s="40">
        <v>4.9624437651199802</v>
      </c>
      <c r="Z8" s="40">
        <v>5.03194455287447</v>
      </c>
      <c r="AA8" s="40">
        <v>5.0631656480392797</v>
      </c>
      <c r="AB8" s="40">
        <v>5.0509799484357503</v>
      </c>
      <c r="AC8" s="40">
        <v>5.3724250868784296</v>
      </c>
      <c r="AD8" s="40">
        <v>5.4423386548761696</v>
      </c>
      <c r="AE8" s="40">
        <v>5.4493817477958704</v>
      </c>
    </row>
    <row r="9" spans="1:31" ht="15" customHeight="1" x14ac:dyDescent="0.25">
      <c r="A9" s="3" t="s">
        <v>402</v>
      </c>
      <c r="B9" s="40">
        <v>3.7010909106992398</v>
      </c>
      <c r="C9" s="40">
        <v>3.6401962144444102</v>
      </c>
      <c r="D9" s="40">
        <v>3.0610398468088</v>
      </c>
      <c r="E9" s="40">
        <v>2.6008883261053799</v>
      </c>
      <c r="F9" s="40">
        <v>2.82068502350567</v>
      </c>
      <c r="G9" s="40">
        <v>3.0859376412436599</v>
      </c>
      <c r="H9" s="40">
        <v>3.0482905604617798</v>
      </c>
      <c r="I9" s="40">
        <v>2.9789249729035898</v>
      </c>
      <c r="J9" s="40">
        <v>2.8886886053898202</v>
      </c>
      <c r="K9" s="40">
        <v>1.84139910787564</v>
      </c>
      <c r="L9" s="40">
        <v>1.9878013504502201</v>
      </c>
      <c r="M9" s="40">
        <v>1.8915783678990099</v>
      </c>
      <c r="N9" s="40">
        <v>1.8008847945417199</v>
      </c>
      <c r="O9" s="40">
        <v>1.87013478630351</v>
      </c>
      <c r="P9" s="40">
        <v>2.1382880422925301</v>
      </c>
      <c r="Q9" s="40">
        <v>2.3038581180144999</v>
      </c>
      <c r="R9" s="40">
        <v>2.9208178567542702</v>
      </c>
      <c r="S9" s="40">
        <v>2.8517928098510898</v>
      </c>
      <c r="T9" s="40">
        <v>2.9993407625563502</v>
      </c>
      <c r="U9" s="40">
        <v>3.12485312223144</v>
      </c>
      <c r="V9" s="40">
        <v>2.6549886536612002</v>
      </c>
      <c r="W9" s="40">
        <v>3.4429925433523598</v>
      </c>
      <c r="X9" s="40">
        <v>3.8513010415503399</v>
      </c>
      <c r="Y9" s="40">
        <v>4.4505474443819404</v>
      </c>
      <c r="Z9" s="40">
        <v>3.9878232140590102</v>
      </c>
      <c r="AA9" s="40">
        <v>3.9382055745754498</v>
      </c>
      <c r="AB9" s="40">
        <v>3.8874191408595502</v>
      </c>
      <c r="AC9" s="40">
        <v>3.81129824576497</v>
      </c>
      <c r="AD9" s="40">
        <v>3.7800035691867002</v>
      </c>
      <c r="AE9" s="40">
        <v>3.7349451930962001</v>
      </c>
    </row>
    <row r="10" spans="1:31" ht="15" customHeight="1" x14ac:dyDescent="0.25">
      <c r="A10" s="3" t="s">
        <v>264</v>
      </c>
      <c r="B10" s="40">
        <v>11.452019168891001</v>
      </c>
      <c r="C10" s="40">
        <v>12.032318647619499</v>
      </c>
      <c r="D10" s="40">
        <v>11.8834522102759</v>
      </c>
      <c r="E10" s="40">
        <v>11.9195728887688</v>
      </c>
      <c r="F10" s="40">
        <v>12.0594913586655</v>
      </c>
      <c r="G10" s="40">
        <v>12.1942356297524</v>
      </c>
      <c r="H10" s="40">
        <v>12.273340097098</v>
      </c>
      <c r="I10" s="40">
        <v>11.9646742402957</v>
      </c>
      <c r="J10" s="40">
        <v>11.9441301153654</v>
      </c>
      <c r="K10" s="40">
        <v>11.6483886171675</v>
      </c>
      <c r="L10" s="40">
        <v>11.6370824012548</v>
      </c>
      <c r="M10" s="40">
        <v>11.3833110001794</v>
      </c>
      <c r="N10" s="40">
        <v>11.134220154139401</v>
      </c>
      <c r="O10" s="40">
        <v>11.4591017820998</v>
      </c>
      <c r="P10" s="40">
        <v>11.8828163276459</v>
      </c>
      <c r="Q10" s="40">
        <v>11.6959273404914</v>
      </c>
      <c r="R10" s="40">
        <v>12.096920887215401</v>
      </c>
      <c r="S10" s="40">
        <v>12.0746716159501</v>
      </c>
      <c r="T10" s="40">
        <v>12.220157430334799</v>
      </c>
      <c r="U10" s="40">
        <v>12.4328877898062</v>
      </c>
      <c r="V10" s="40">
        <v>12.8676988491786</v>
      </c>
      <c r="W10" s="40">
        <v>12.789523871375801</v>
      </c>
      <c r="X10" s="40">
        <v>11.9516612701049</v>
      </c>
      <c r="Y10" s="40">
        <v>11.5319516061599</v>
      </c>
      <c r="Z10" s="40">
        <v>11.4682463088917</v>
      </c>
      <c r="AA10" s="40">
        <v>11.3223357710045</v>
      </c>
      <c r="AB10" s="40">
        <v>11.6927549236504</v>
      </c>
      <c r="AC10" s="40">
        <v>11.9457823816456</v>
      </c>
      <c r="AD10" s="40">
        <v>11.7842298864878</v>
      </c>
      <c r="AE10" s="40">
        <v>11.668711712340199</v>
      </c>
    </row>
    <row r="11" spans="1:31" ht="15" customHeight="1" x14ac:dyDescent="0.25">
      <c r="A11" s="3" t="s">
        <v>265</v>
      </c>
      <c r="B11" s="40">
        <v>2.1955324188230199</v>
      </c>
      <c r="C11" s="40">
        <v>2.1789411128895599</v>
      </c>
      <c r="D11" s="40">
        <v>2.0328056615516701</v>
      </c>
      <c r="E11" s="40">
        <v>1.9281376419933001</v>
      </c>
      <c r="F11" s="40">
        <v>1.98542815380011</v>
      </c>
      <c r="G11" s="40">
        <v>2.1845090233257398</v>
      </c>
      <c r="H11" s="40">
        <v>1.9288647088061901</v>
      </c>
      <c r="I11" s="40">
        <v>1.8403115089719799</v>
      </c>
      <c r="J11" s="40">
        <v>1.8430858944987401</v>
      </c>
      <c r="K11" s="40">
        <v>1.6609724631277401</v>
      </c>
      <c r="L11" s="40">
        <v>1.71331618509701</v>
      </c>
      <c r="M11" s="40">
        <v>1.70377721154059</v>
      </c>
      <c r="N11" s="40">
        <v>1.6676490964808901</v>
      </c>
      <c r="O11" s="40">
        <v>1.6675851285832799</v>
      </c>
      <c r="P11" s="40">
        <v>1.86273166167872</v>
      </c>
      <c r="Q11" s="40">
        <v>1.78310151212359</v>
      </c>
      <c r="R11" s="40">
        <v>1.75873919532444</v>
      </c>
      <c r="S11" s="40">
        <v>1.78963962504917</v>
      </c>
      <c r="T11" s="40">
        <v>1.83125591056686</v>
      </c>
      <c r="U11" s="40">
        <v>1.98589785400206</v>
      </c>
      <c r="V11" s="40">
        <v>1.8980596424796099</v>
      </c>
      <c r="W11" s="40">
        <v>1.7984263763189501</v>
      </c>
      <c r="X11" s="40">
        <v>2.2796987822363701</v>
      </c>
      <c r="Y11" s="40">
        <v>2.23808284177341</v>
      </c>
      <c r="Z11" s="40">
        <v>1.7557323136138301</v>
      </c>
      <c r="AA11" s="40">
        <v>1.8114187042994001</v>
      </c>
      <c r="AB11" s="40">
        <v>1.81700068433412</v>
      </c>
      <c r="AC11" s="40">
        <v>1.7909826699088101</v>
      </c>
      <c r="AD11" s="40">
        <v>1.77023939671726</v>
      </c>
      <c r="AE11" s="40">
        <v>1.7524296954074201</v>
      </c>
    </row>
    <row r="12" spans="1:31" ht="15" customHeight="1" x14ac:dyDescent="0.25">
      <c r="A12" s="3" t="s">
        <v>56</v>
      </c>
      <c r="B12" s="40">
        <v>37.2360352152077</v>
      </c>
      <c r="C12" s="40">
        <v>36.055957145903903</v>
      </c>
      <c r="D12" s="40">
        <v>35.537213089653697</v>
      </c>
      <c r="E12" s="40">
        <v>35.352621183489298</v>
      </c>
      <c r="F12" s="40">
        <v>35.3306131048788</v>
      </c>
      <c r="G12" s="40">
        <v>35.575695777784503</v>
      </c>
      <c r="H12" s="40">
        <v>36.489435588752201</v>
      </c>
      <c r="I12" s="40">
        <v>35.924531331540997</v>
      </c>
      <c r="J12" s="40">
        <v>36.4078556853649</v>
      </c>
      <c r="K12" s="40">
        <v>35.596256901107203</v>
      </c>
      <c r="L12" s="40">
        <v>36.082591263504</v>
      </c>
      <c r="M12" s="40">
        <v>35.919105257596399</v>
      </c>
      <c r="N12" s="40">
        <v>36.0561321868542</v>
      </c>
      <c r="O12" s="40">
        <v>36.656399158120003</v>
      </c>
      <c r="P12" s="40">
        <v>37.513833058975301</v>
      </c>
      <c r="Q12" s="40">
        <v>37.261629770152098</v>
      </c>
      <c r="R12" s="40">
        <v>38.5518797512295</v>
      </c>
      <c r="S12" s="40">
        <v>38.768388039117397</v>
      </c>
      <c r="T12" s="40">
        <v>38.837986742151898</v>
      </c>
      <c r="U12" s="40">
        <v>39.111862141212697</v>
      </c>
      <c r="V12" s="40">
        <v>39.700262578292303</v>
      </c>
      <c r="W12" s="40">
        <v>39.153482202665302</v>
      </c>
      <c r="X12" s="40">
        <v>38.142430474463701</v>
      </c>
      <c r="Y12" s="40">
        <v>38.564643585815602</v>
      </c>
      <c r="Z12" s="40">
        <v>38.529026279346503</v>
      </c>
      <c r="AA12" s="40">
        <v>37.875601654053902</v>
      </c>
      <c r="AB12" s="40">
        <v>38.393899772621801</v>
      </c>
      <c r="AC12" s="40">
        <v>38.951254010239502</v>
      </c>
      <c r="AD12" s="40">
        <v>38.904589828152197</v>
      </c>
      <c r="AE12" s="40">
        <v>38.887158219941398</v>
      </c>
    </row>
    <row r="13" spans="1:31" ht="15" customHeight="1" x14ac:dyDescent="0.25">
      <c r="A13" s="42"/>
      <c r="B13" s="38"/>
      <c r="C13" s="38"/>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c r="AD13" s="38"/>
      <c r="AE13" s="38"/>
    </row>
    <row r="14" spans="1:31" ht="15" customHeight="1" x14ac:dyDescent="0.25">
      <c r="A14" s="3" t="s">
        <v>266</v>
      </c>
      <c r="B14" s="38"/>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row>
    <row r="15" spans="1:31" ht="15" customHeight="1" x14ac:dyDescent="0.25">
      <c r="A15" s="42"/>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row>
    <row r="16" spans="1:31" ht="15" customHeight="1" x14ac:dyDescent="0.25">
      <c r="A16" s="3" t="s">
        <v>261</v>
      </c>
      <c r="B16" s="40">
        <v>-0.26367623420544101</v>
      </c>
      <c r="C16" s="40">
        <v>-1.0560816935575801</v>
      </c>
      <c r="D16" s="40">
        <v>-0.15665634186909</v>
      </c>
      <c r="E16" s="40">
        <v>0.23625578812113299</v>
      </c>
      <c r="F16" s="40">
        <v>0.20860093384300801</v>
      </c>
      <c r="G16" s="40">
        <v>0.20526567776024601</v>
      </c>
      <c r="H16" s="40">
        <v>-0.300585535572856</v>
      </c>
      <c r="I16" s="40">
        <v>1.7402119434959101E-2</v>
      </c>
      <c r="J16" s="40">
        <v>0.25127824494127599</v>
      </c>
      <c r="K16" s="40">
        <v>0.35224403426169099</v>
      </c>
      <c r="L16" s="40">
        <v>0.28639327410846699</v>
      </c>
      <c r="M16" s="40">
        <v>-0.15693118845925699</v>
      </c>
      <c r="N16" s="40">
        <v>0.18073047720499799</v>
      </c>
      <c r="O16" s="40">
        <v>0.41043184707353297</v>
      </c>
      <c r="P16" s="40">
        <v>0.188280474391782</v>
      </c>
      <c r="Q16" s="40">
        <v>1.7744771882140901E-2</v>
      </c>
      <c r="R16" s="40">
        <v>-0.52517881600096905</v>
      </c>
      <c r="S16" s="40">
        <v>0.46078012380641498</v>
      </c>
      <c r="T16" s="40">
        <v>-0.37984793474807799</v>
      </c>
      <c r="U16" s="40">
        <v>-0.54646863290009395</v>
      </c>
      <c r="V16" s="40">
        <v>-0.46635260271941298</v>
      </c>
      <c r="W16" s="40">
        <v>-0.40901669784757799</v>
      </c>
      <c r="X16" s="40">
        <v>4.0920868177978902E-2</v>
      </c>
      <c r="Y16" s="40">
        <v>-8.5155863259566006E-2</v>
      </c>
      <c r="Z16" s="40">
        <v>0.65111032893177101</v>
      </c>
      <c r="AA16" s="40">
        <v>-0.56184740515659104</v>
      </c>
      <c r="AB16" s="40">
        <v>0.115971297339973</v>
      </c>
      <c r="AC16" s="40">
        <v>1.6453127273782502E-2</v>
      </c>
      <c r="AD16" s="40">
        <v>-0.104453878996388</v>
      </c>
      <c r="AE16" s="40">
        <v>0.15965805295312599</v>
      </c>
    </row>
    <row r="17" spans="1:31" ht="15" customHeight="1" x14ac:dyDescent="0.25">
      <c r="A17" s="3" t="s">
        <v>262</v>
      </c>
      <c r="B17" s="40">
        <v>6.8037073091780703E-3</v>
      </c>
      <c r="C17" s="40">
        <v>-0.18120075366382801</v>
      </c>
      <c r="D17" s="40">
        <v>-2.0225307025081699E-2</v>
      </c>
      <c r="E17" s="40">
        <v>-0.14252960324198899</v>
      </c>
      <c r="F17" s="40">
        <v>8.0646318418491306E-2</v>
      </c>
      <c r="G17" s="40">
        <v>2.4953204921995299E-2</v>
      </c>
      <c r="H17" s="40">
        <v>-0.24013150805789299</v>
      </c>
      <c r="I17" s="40">
        <v>-0.13776545509018101</v>
      </c>
      <c r="J17" s="40">
        <v>3.9877548071134E-2</v>
      </c>
      <c r="K17" s="40">
        <v>-0.42552087443748998</v>
      </c>
      <c r="L17" s="40">
        <v>9.9381852285633995E-2</v>
      </c>
      <c r="M17" s="40">
        <v>-7.8994606714507407E-2</v>
      </c>
      <c r="N17" s="40">
        <v>0.17274034201648999</v>
      </c>
      <c r="O17" s="40">
        <v>-0.26388872010451903</v>
      </c>
      <c r="P17" s="40">
        <v>0.52586741801737602</v>
      </c>
      <c r="Q17" s="40">
        <v>-3.2271041366002597E-2</v>
      </c>
      <c r="R17" s="40">
        <v>0.19408588689754599</v>
      </c>
      <c r="S17" s="40">
        <v>6.08410872353944E-2</v>
      </c>
      <c r="T17" s="40">
        <v>8.02412164542699E-3</v>
      </c>
      <c r="U17" s="40">
        <v>9.3417404134250898E-2</v>
      </c>
      <c r="V17" s="40">
        <v>0.110625030910945</v>
      </c>
      <c r="W17" s="40">
        <v>-0.203097997198601</v>
      </c>
      <c r="X17" s="40">
        <v>0.21215747868860901</v>
      </c>
      <c r="Y17" s="40">
        <v>3.2639713438487303E-2</v>
      </c>
      <c r="Z17" s="40">
        <v>5.1107204120968003E-2</v>
      </c>
      <c r="AA17" s="40">
        <v>5.1880945214997601E-2</v>
      </c>
      <c r="AB17" s="40">
        <v>-8.4726914879744708E-3</v>
      </c>
      <c r="AC17" s="40">
        <v>-2.7541325726239501E-2</v>
      </c>
      <c r="AD17" s="40">
        <v>-1.16217484937802E-2</v>
      </c>
      <c r="AE17" s="40">
        <v>5.4693241895747004E-4</v>
      </c>
    </row>
    <row r="18" spans="1:31" ht="15" customHeight="1" x14ac:dyDescent="0.25">
      <c r="A18" s="3" t="s">
        <v>263</v>
      </c>
      <c r="B18" s="40">
        <v>0.16056678900663099</v>
      </c>
      <c r="C18" s="40">
        <v>-0.100307775068329</v>
      </c>
      <c r="D18" s="40">
        <v>1.61051183262244E-2</v>
      </c>
      <c r="E18" s="40">
        <v>0.39631328723588999</v>
      </c>
      <c r="F18" s="40">
        <v>-0.18091826859254201</v>
      </c>
      <c r="G18" s="40">
        <v>2.97078501608046E-2</v>
      </c>
      <c r="H18" s="40">
        <v>2.0602163123711499</v>
      </c>
      <c r="I18" s="40">
        <v>0.13012345016034901</v>
      </c>
      <c r="J18" s="40">
        <v>0.33302087203243702</v>
      </c>
      <c r="K18" s="40">
        <v>-0.12504882076683299</v>
      </c>
      <c r="L18" s="40">
        <v>9.0395114355498199E-2</v>
      </c>
      <c r="M18" s="40">
        <v>0.46660701409312</v>
      </c>
      <c r="N18" s="40">
        <v>9.3631368604693899E-2</v>
      </c>
      <c r="O18" s="40">
        <v>0.118768538101153</v>
      </c>
      <c r="P18" s="40">
        <v>-0.38338101508536299</v>
      </c>
      <c r="Q18" s="40">
        <v>-0.14786689581850901</v>
      </c>
      <c r="R18" s="40">
        <v>6.0107612659385197E-2</v>
      </c>
      <c r="S18" s="40">
        <v>0.10885515737137701</v>
      </c>
      <c r="T18" s="40">
        <v>0.14217637152042001</v>
      </c>
      <c r="U18" s="40">
        <v>0.130738310430913</v>
      </c>
      <c r="V18" s="40">
        <v>-0.105528867338677</v>
      </c>
      <c r="W18" s="40">
        <v>0.20867060796346501</v>
      </c>
      <c r="X18" s="40">
        <v>-8.2019547349267197E-2</v>
      </c>
      <c r="Y18" s="40">
        <v>2.5842829655033799E-2</v>
      </c>
      <c r="Z18" s="40">
        <v>-0.14337912787510601</v>
      </c>
      <c r="AA18" s="40">
        <v>0.11578731046693699</v>
      </c>
      <c r="AB18" s="40">
        <v>-1.8272990191433001E-2</v>
      </c>
      <c r="AC18" s="40">
        <v>0.33633961056212702</v>
      </c>
      <c r="AD18" s="40">
        <v>0.113320709979879</v>
      </c>
      <c r="AE18" s="40">
        <v>2.7887889505131099E-2</v>
      </c>
    </row>
    <row r="19" spans="1:31" ht="15" customHeight="1" x14ac:dyDescent="0.25">
      <c r="A19" s="3" t="s">
        <v>402</v>
      </c>
      <c r="B19" s="40">
        <v>-2.5921472418113201E-2</v>
      </c>
      <c r="C19" s="40">
        <v>2.8600162671457301E-2</v>
      </c>
      <c r="D19" s="40">
        <v>-2.5745542252303698E-2</v>
      </c>
      <c r="E19" s="40">
        <v>4.90966226249114E-2</v>
      </c>
      <c r="F19" s="40">
        <v>4.98320780102064E-2</v>
      </c>
      <c r="G19" s="40">
        <v>-0.14660110780729901</v>
      </c>
      <c r="H19" s="40">
        <v>-9.5210367902500898E-2</v>
      </c>
      <c r="I19" s="40">
        <v>0.13425240824210799</v>
      </c>
      <c r="J19" s="40">
        <v>-0.15054664250039601</v>
      </c>
      <c r="K19" s="40">
        <v>-0.17370008504147799</v>
      </c>
      <c r="L19" s="40">
        <v>-0.14740727363425299</v>
      </c>
      <c r="M19" s="40">
        <v>-3.40227806351688E-3</v>
      </c>
      <c r="N19" s="40">
        <v>0.25586648284415198</v>
      </c>
      <c r="O19" s="40">
        <v>0.18358983671371801</v>
      </c>
      <c r="P19" s="40">
        <v>0.10820183267667199</v>
      </c>
      <c r="Q19" s="40">
        <v>-1.56834834820519E-2</v>
      </c>
      <c r="R19" s="40">
        <v>-2.0858560005529998E-2</v>
      </c>
      <c r="S19" s="40">
        <v>-2.2339676270990299E-2</v>
      </c>
      <c r="T19" s="40">
        <v>-6.5664084328484598E-2</v>
      </c>
      <c r="U19" s="40">
        <v>0.179493771550119</v>
      </c>
      <c r="V19" s="40">
        <v>-0.36450304733580802</v>
      </c>
      <c r="W19" s="40">
        <v>0.73213605553804695</v>
      </c>
      <c r="X19" s="40">
        <v>-0.122558914331346</v>
      </c>
      <c r="Y19" s="40">
        <v>0.17681511747713299</v>
      </c>
      <c r="Z19" s="40">
        <v>1.83776867573292E-3</v>
      </c>
      <c r="AA19" s="40">
        <v>8.7414779772461995E-2</v>
      </c>
      <c r="AB19" s="40">
        <v>-5.41350561720913E-3</v>
      </c>
      <c r="AC19" s="40">
        <v>-1.33592404654659E-2</v>
      </c>
      <c r="AD19" s="40">
        <v>-1.9283361305429099E-3</v>
      </c>
      <c r="AE19" s="40">
        <v>-8.8830415787995599E-3</v>
      </c>
    </row>
    <row r="20" spans="1:31" ht="15" customHeight="1" x14ac:dyDescent="0.25">
      <c r="A20" s="3" t="s">
        <v>264</v>
      </c>
      <c r="B20" s="40">
        <v>9.0725153463396199E-2</v>
      </c>
      <c r="C20" s="40">
        <v>0.67466278470248298</v>
      </c>
      <c r="D20" s="40">
        <v>-4.8934942100560701E-2</v>
      </c>
      <c r="E20" s="40">
        <v>0.10910148998093799</v>
      </c>
      <c r="F20" s="40">
        <v>0.117649751148853</v>
      </c>
      <c r="G20" s="40">
        <v>0.19831765012284799</v>
      </c>
      <c r="H20" s="40">
        <v>6.4924025585674497E-3</v>
      </c>
      <c r="I20" s="40">
        <v>-5.9580147214029402E-3</v>
      </c>
      <c r="J20" s="40">
        <v>0.15567420015254599</v>
      </c>
      <c r="K20" s="40">
        <v>5.0514433463019502E-2</v>
      </c>
      <c r="L20" s="40">
        <v>-6.1529135650439597E-2</v>
      </c>
      <c r="M20" s="40">
        <v>-3.3373361339174103E-2</v>
      </c>
      <c r="N20" s="40">
        <v>0.120129333084129</v>
      </c>
      <c r="O20" s="40">
        <v>0.87107913051959596</v>
      </c>
      <c r="P20" s="40">
        <v>0.37676146783439202</v>
      </c>
      <c r="Q20" s="40">
        <v>-6.2302266162310098E-2</v>
      </c>
      <c r="R20" s="40">
        <v>0.12686380374216899</v>
      </c>
      <c r="S20" s="40">
        <v>4.7488457666268601E-2</v>
      </c>
      <c r="T20" s="40">
        <v>0.10415909207754399</v>
      </c>
      <c r="U20" s="40">
        <v>0.48218343576589801</v>
      </c>
      <c r="V20" s="40">
        <v>0.161675506539671</v>
      </c>
      <c r="W20" s="40">
        <v>8.47693037360083E-2</v>
      </c>
      <c r="X20" s="40">
        <v>-0.46629241239903302</v>
      </c>
      <c r="Y20" s="40">
        <v>0.37182588407106898</v>
      </c>
      <c r="Z20" s="40">
        <v>4.8548190857919003E-3</v>
      </c>
      <c r="AA20" s="40">
        <v>-2.9401703709607201E-2</v>
      </c>
      <c r="AB20" s="40">
        <v>0.40643015521243597</v>
      </c>
      <c r="AC20" s="40">
        <v>0.39555805905006503</v>
      </c>
      <c r="AD20" s="40">
        <v>-3.0331281004245599E-2</v>
      </c>
      <c r="AE20" s="40">
        <v>-2.5775069704775701E-2</v>
      </c>
    </row>
    <row r="21" spans="1:31" ht="15" customHeight="1" x14ac:dyDescent="0.25">
      <c r="A21" s="3" t="s">
        <v>265</v>
      </c>
      <c r="B21" s="40">
        <v>1.29607362090566E-3</v>
      </c>
      <c r="C21" s="40">
        <v>-3.3417032174018597E-2</v>
      </c>
      <c r="D21" s="40">
        <v>-2.6027427751416501E-2</v>
      </c>
      <c r="E21" s="40">
        <v>9.4743485332690995E-3</v>
      </c>
      <c r="F21" s="40">
        <v>1.51527398497748E-6</v>
      </c>
      <c r="G21" s="40">
        <v>9.1499524233505105E-4</v>
      </c>
      <c r="H21" s="40">
        <v>7.3220736112466003E-3</v>
      </c>
      <c r="I21" s="40">
        <v>-0.20733891230482199</v>
      </c>
      <c r="J21" s="40">
        <v>3.90189073100244E-2</v>
      </c>
      <c r="K21" s="40">
        <v>3.6849434745059903E-2</v>
      </c>
      <c r="L21" s="40">
        <v>-6.5505821417706301E-3</v>
      </c>
      <c r="M21" s="40">
        <v>-9.9530031629489803E-5</v>
      </c>
      <c r="N21" s="40">
        <v>-7.2620512085348199E-3</v>
      </c>
      <c r="O21" s="40">
        <v>-1.9518953804852399E-2</v>
      </c>
      <c r="P21" s="40">
        <v>0.20553903652793401</v>
      </c>
      <c r="Q21" s="40">
        <v>-9.4013353385888898E-2</v>
      </c>
      <c r="R21" s="40">
        <v>-5.0473772650065099E-2</v>
      </c>
      <c r="S21" s="40">
        <v>-5.9568854791884496E-3</v>
      </c>
      <c r="T21" s="40">
        <v>-3.6483956435029399E-2</v>
      </c>
      <c r="U21" s="40">
        <v>0.155161297298749</v>
      </c>
      <c r="V21" s="40">
        <v>-7.02540351871873E-2</v>
      </c>
      <c r="W21" s="40">
        <v>-7.7149632050634895E-2</v>
      </c>
      <c r="X21" s="40">
        <v>0.74442678530425299</v>
      </c>
      <c r="Y21" s="40">
        <v>-0.10987231091321201</v>
      </c>
      <c r="Z21" s="40">
        <v>-0.58565088590512304</v>
      </c>
      <c r="AA21" s="40">
        <v>9.3842755166248695E-2</v>
      </c>
      <c r="AB21" s="40">
        <v>-1.96863339156149E-2</v>
      </c>
      <c r="AC21" s="40">
        <v>-2.5540903590853198E-3</v>
      </c>
      <c r="AD21" s="40">
        <v>-1.51903113625807E-3</v>
      </c>
      <c r="AE21" s="40">
        <v>-7.8216890404001708E-3</v>
      </c>
    </row>
    <row r="22" spans="1:31" ht="15" customHeight="1" x14ac:dyDescent="0.25">
      <c r="A22" s="3" t="s">
        <v>56</v>
      </c>
      <c r="B22" s="40">
        <v>-3.02059832234432E-2</v>
      </c>
      <c r="C22" s="40">
        <v>-0.66774430708981503</v>
      </c>
      <c r="D22" s="40">
        <v>-0.26148444267222798</v>
      </c>
      <c r="E22" s="40">
        <v>0.657711933254151</v>
      </c>
      <c r="F22" s="40">
        <v>0.27581232810200201</v>
      </c>
      <c r="G22" s="40">
        <v>0.31255827040092998</v>
      </c>
      <c r="H22" s="40">
        <v>1.4381033770077101</v>
      </c>
      <c r="I22" s="40">
        <v>-6.9284404278989797E-2</v>
      </c>
      <c r="J22" s="40">
        <v>0.66832313000702204</v>
      </c>
      <c r="K22" s="40">
        <v>-0.28466187777603003</v>
      </c>
      <c r="L22" s="40">
        <v>0.26068324932313602</v>
      </c>
      <c r="M22" s="40">
        <v>0.19380604948503399</v>
      </c>
      <c r="N22" s="40">
        <v>0.815835952545928</v>
      </c>
      <c r="O22" s="40">
        <v>1.30046167849863</v>
      </c>
      <c r="P22" s="40">
        <v>1.0212692143627899</v>
      </c>
      <c r="Q22" s="40">
        <v>-0.33439226833262198</v>
      </c>
      <c r="R22" s="40">
        <v>-0.21545384535746301</v>
      </c>
      <c r="S22" s="40">
        <v>0.64966826432927605</v>
      </c>
      <c r="T22" s="40">
        <v>-0.22763639026820201</v>
      </c>
      <c r="U22" s="40">
        <v>0.494525586279836</v>
      </c>
      <c r="V22" s="40">
        <v>-0.73433801513046804</v>
      </c>
      <c r="W22" s="40">
        <v>0.33631164014070603</v>
      </c>
      <c r="X22" s="40">
        <v>0.32663425809119501</v>
      </c>
      <c r="Y22" s="40">
        <v>0.41209537046894401</v>
      </c>
      <c r="Z22" s="40">
        <v>-2.01198929659646E-2</v>
      </c>
      <c r="AA22" s="40">
        <v>-0.242323318245553</v>
      </c>
      <c r="AB22" s="40">
        <v>0.47055593134017798</v>
      </c>
      <c r="AC22" s="40">
        <v>0.704896140335184</v>
      </c>
      <c r="AD22" s="40">
        <v>-3.6533565781335799E-2</v>
      </c>
      <c r="AE22" s="40">
        <v>0.14561307455323899</v>
      </c>
    </row>
    <row r="23" spans="1:31" ht="15" customHeight="1" x14ac:dyDescent="0.2">
      <c r="A23" s="14"/>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row>
    <row r="24" spans="1:31" x14ac:dyDescent="0.2">
      <c r="A24" s="43"/>
    </row>
    <row r="25" spans="1:31" x14ac:dyDescent="0.2">
      <c r="A25" s="43"/>
    </row>
  </sheetData>
  <hyperlinks>
    <hyperlink ref="A1" location="contents!A1" display="to contents" xr:uid="{00000000-0004-0000-1500-000000000000}"/>
  </hyperlinks>
  <pageMargins left="0.7" right="0.7" top="0.75" bottom="0.75" header="0.3" footer="0.3"/>
  <pageSetup paperSize="9" orientation="portrait" horizontalDpi="90" verticalDpi="9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M14"/>
  <sheetViews>
    <sheetView workbookViewId="0"/>
  </sheetViews>
  <sheetFormatPr defaultColWidth="11.42578125" defaultRowHeight="12.75" x14ac:dyDescent="0.2"/>
  <cols>
    <col min="1" max="1" width="65.7109375" customWidth="1"/>
    <col min="2" max="14" width="8" customWidth="1"/>
  </cols>
  <sheetData>
    <row r="1" spans="1:13" x14ac:dyDescent="0.2">
      <c r="A1" s="1" t="s">
        <v>443</v>
      </c>
    </row>
    <row r="2" spans="1:13" x14ac:dyDescent="0.2">
      <c r="A2" s="13"/>
    </row>
    <row r="3" spans="1:13" ht="33" customHeight="1" x14ac:dyDescent="0.25">
      <c r="A3" s="39" t="s">
        <v>486</v>
      </c>
      <c r="B3" s="22"/>
      <c r="C3" s="22"/>
      <c r="D3" s="22"/>
      <c r="E3" s="22"/>
      <c r="F3" s="22"/>
      <c r="G3" s="22"/>
      <c r="H3" s="22"/>
      <c r="I3" s="22"/>
      <c r="J3" s="22"/>
      <c r="K3" s="22"/>
      <c r="L3" s="22"/>
      <c r="M3" s="22"/>
    </row>
    <row r="4" spans="1:13" ht="15" customHeight="1" x14ac:dyDescent="0.25">
      <c r="A4" s="3"/>
      <c r="B4" s="3">
        <v>2018</v>
      </c>
      <c r="C4" s="3">
        <v>2019</v>
      </c>
      <c r="D4" s="3">
        <v>2020</v>
      </c>
      <c r="E4" s="3">
        <v>2021</v>
      </c>
      <c r="F4" s="3">
        <v>2022</v>
      </c>
      <c r="G4" s="3">
        <v>2023</v>
      </c>
      <c r="H4" s="3">
        <v>2024</v>
      </c>
      <c r="I4" s="3">
        <v>2025</v>
      </c>
      <c r="J4" s="3">
        <v>2026</v>
      </c>
      <c r="K4" s="3">
        <v>2027</v>
      </c>
      <c r="L4" s="3">
        <v>2028</v>
      </c>
      <c r="M4" s="3">
        <v>2029</v>
      </c>
    </row>
    <row r="5" spans="1:13" ht="15" customHeight="1" x14ac:dyDescent="0.25">
      <c r="A5" s="20" t="s">
        <v>272</v>
      </c>
    </row>
    <row r="6" spans="1:13" ht="15" customHeight="1" x14ac:dyDescent="0.25">
      <c r="A6" s="3" t="s">
        <v>268</v>
      </c>
      <c r="B6" s="15">
        <v>1.5629</v>
      </c>
      <c r="C6" s="15">
        <v>3.6362000000000001</v>
      </c>
      <c r="D6" s="15">
        <v>-5.6585999999999999</v>
      </c>
      <c r="E6" s="15">
        <v>-1.8511</v>
      </c>
      <c r="F6" s="15">
        <v>1.4376</v>
      </c>
      <c r="G6" s="15">
        <v>4.0242000000000004</v>
      </c>
      <c r="H6" s="15">
        <v>2.6242000000000001</v>
      </c>
      <c r="I6" s="15">
        <v>0.41660000000000003</v>
      </c>
      <c r="J6" s="15">
        <v>5.2504999999999997</v>
      </c>
      <c r="K6" s="15">
        <v>4.6200999999999999</v>
      </c>
      <c r="L6" s="15">
        <v>2.5099999999999998</v>
      </c>
      <c r="M6" s="15">
        <v>0.57999999999999996</v>
      </c>
    </row>
    <row r="7" spans="1:13" ht="15" customHeight="1" x14ac:dyDescent="0.25">
      <c r="A7" s="3" t="s">
        <v>269</v>
      </c>
      <c r="B7" s="15">
        <v>0.5121</v>
      </c>
      <c r="C7" s="15">
        <v>0.10349999999999999</v>
      </c>
      <c r="D7" s="15">
        <v>-5.1024000000000003</v>
      </c>
      <c r="E7" s="15">
        <v>-2.2452999999999999</v>
      </c>
      <c r="F7" s="15">
        <v>-4.1788999999999996</v>
      </c>
      <c r="G7" s="15">
        <v>1.9374</v>
      </c>
      <c r="H7" s="15">
        <v>1.4139999999999999</v>
      </c>
      <c r="I7" s="15">
        <v>-0.15</v>
      </c>
      <c r="J7" s="15">
        <v>4.1001000000000003</v>
      </c>
      <c r="K7" s="15">
        <v>3.8167</v>
      </c>
      <c r="L7" s="15">
        <v>1.7591000000000001</v>
      </c>
      <c r="M7" s="15">
        <v>0.5151</v>
      </c>
    </row>
    <row r="8" spans="1:13" ht="15" customHeight="1" x14ac:dyDescent="0.25">
      <c r="A8" s="3" t="s">
        <v>404</v>
      </c>
      <c r="B8" s="15">
        <v>1</v>
      </c>
      <c r="C8" s="15">
        <v>3.5</v>
      </c>
      <c r="D8" s="15">
        <v>-0.6</v>
      </c>
      <c r="E8" s="15">
        <v>0.4</v>
      </c>
      <c r="F8" s="15">
        <v>5.7</v>
      </c>
      <c r="G8" s="15">
        <v>1.8</v>
      </c>
      <c r="H8" s="15">
        <v>1.2</v>
      </c>
      <c r="I8" s="15">
        <v>0.5</v>
      </c>
      <c r="J8" s="15">
        <v>0.8</v>
      </c>
      <c r="K8" s="15">
        <v>0.7</v>
      </c>
      <c r="L8" s="15">
        <v>0.7</v>
      </c>
      <c r="M8" s="15">
        <v>0.1</v>
      </c>
    </row>
    <row r="9" spans="1:13" ht="15" customHeight="1" x14ac:dyDescent="0.25">
      <c r="A9" s="3" t="s">
        <v>270</v>
      </c>
      <c r="B9" s="15">
        <v>7.6999999999999999E-2</v>
      </c>
      <c r="C9" s="15">
        <v>-6.0000000000000001E-3</v>
      </c>
      <c r="D9" s="15">
        <v>1.7999999999999999E-2</v>
      </c>
      <c r="E9" s="15">
        <v>3.5000000000000003E-2</v>
      </c>
      <c r="F9" s="15">
        <v>-6.7000000000000004E-2</v>
      </c>
      <c r="G9" s="15">
        <v>0.23930000000000001</v>
      </c>
      <c r="H9" s="15">
        <v>3.1699999999999999E-2</v>
      </c>
      <c r="I9" s="15">
        <v>4.3299999999999998E-2</v>
      </c>
      <c r="J9" s="15">
        <v>0.39360000000000001</v>
      </c>
      <c r="K9" s="15">
        <v>0.10349999999999999</v>
      </c>
      <c r="L9" s="15">
        <v>6.3E-3</v>
      </c>
      <c r="M9" s="15">
        <v>7.1000000000000004E-3</v>
      </c>
    </row>
    <row r="10" spans="1:13" ht="15" customHeight="1" x14ac:dyDescent="0.25">
      <c r="A10" s="29"/>
      <c r="B10" s="14"/>
      <c r="C10" s="14"/>
      <c r="D10" s="14"/>
      <c r="E10" s="14"/>
      <c r="F10" s="14"/>
      <c r="G10" s="14"/>
      <c r="H10" s="14"/>
      <c r="I10" s="14"/>
      <c r="J10" s="14"/>
      <c r="K10" s="14"/>
      <c r="L10" s="14"/>
      <c r="M10" s="14"/>
    </row>
    <row r="11" spans="1:13" x14ac:dyDescent="0.2">
      <c r="A11" s="45" t="s">
        <v>271</v>
      </c>
    </row>
    <row r="12" spans="1:13" x14ac:dyDescent="0.2">
      <c r="A12" s="44" t="s">
        <v>405</v>
      </c>
    </row>
    <row r="14" spans="1:13" x14ac:dyDescent="0.2">
      <c r="A14" s="43"/>
    </row>
  </sheetData>
  <hyperlinks>
    <hyperlink ref="A1" location="contents!A1" display="to contents" xr:uid="{00000000-0004-0000-1600-000000000000}"/>
  </hyperlinks>
  <pageMargins left="0.7" right="0.7" top="0.75" bottom="0.75" header="0.3" footer="0.3"/>
  <pageSetup orientation="portrait" horizontalDpi="1200" verticalDpi="12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BK34"/>
  <sheetViews>
    <sheetView workbookViewId="0">
      <pane xSplit="2" ySplit="4" topLeftCell="AN5" activePane="bottomRight" state="frozen"/>
      <selection pane="topRight" activeCell="C1" sqref="C1"/>
      <selection pane="bottomLeft" activeCell="A4" sqref="A4"/>
      <selection pane="bottomRight"/>
    </sheetView>
  </sheetViews>
  <sheetFormatPr defaultColWidth="11.42578125" defaultRowHeight="12.75" x14ac:dyDescent="0.2"/>
  <cols>
    <col min="1" max="1" width="65.7109375" customWidth="1"/>
    <col min="2" max="26" width="8" customWidth="1"/>
    <col min="27" max="28" width="15.7109375" customWidth="1"/>
    <col min="29" max="63" width="8" customWidth="1"/>
  </cols>
  <sheetData>
    <row r="1" spans="1:62" x14ac:dyDescent="0.2">
      <c r="A1" s="1" t="s">
        <v>443</v>
      </c>
    </row>
    <row r="2" spans="1:62" x14ac:dyDescent="0.2">
      <c r="A2" s="13"/>
    </row>
    <row r="3" spans="1:62" ht="33" customHeight="1" x14ac:dyDescent="0.25">
      <c r="A3" s="54" t="s">
        <v>487</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3"/>
      <c r="AZ3" s="3"/>
      <c r="BA3" s="3"/>
      <c r="BB3" s="3"/>
      <c r="BC3" s="3"/>
      <c r="BD3" s="3"/>
      <c r="BE3" s="3"/>
      <c r="BF3" s="3"/>
      <c r="BG3" s="3"/>
      <c r="BH3" s="3"/>
      <c r="BI3" s="3"/>
      <c r="BJ3" s="3"/>
    </row>
    <row r="4" spans="1:62" ht="15" customHeight="1" x14ac:dyDescent="0.25">
      <c r="A4" s="53"/>
      <c r="B4" s="3">
        <v>1970</v>
      </c>
      <c r="C4" s="3">
        <v>1971</v>
      </c>
      <c r="D4" s="3">
        <v>1972</v>
      </c>
      <c r="E4" s="3">
        <v>1973</v>
      </c>
      <c r="F4" s="3">
        <v>1974</v>
      </c>
      <c r="G4" s="3">
        <v>1975</v>
      </c>
      <c r="H4" s="3">
        <v>1976</v>
      </c>
      <c r="I4" s="3">
        <v>1977</v>
      </c>
      <c r="J4" s="3">
        <v>1978</v>
      </c>
      <c r="K4" s="3">
        <v>1979</v>
      </c>
      <c r="L4" s="3">
        <v>1980</v>
      </c>
      <c r="M4" s="3">
        <v>1981</v>
      </c>
      <c r="N4" s="3">
        <v>1982</v>
      </c>
      <c r="O4" s="3">
        <v>1983</v>
      </c>
      <c r="P4" s="3">
        <v>1984</v>
      </c>
      <c r="Q4" s="3">
        <v>1985</v>
      </c>
      <c r="R4" s="3">
        <v>1986</v>
      </c>
      <c r="S4" s="3">
        <v>1987</v>
      </c>
      <c r="T4" s="3">
        <v>1988</v>
      </c>
      <c r="U4" s="3">
        <v>1989</v>
      </c>
      <c r="V4" s="3">
        <v>1990</v>
      </c>
      <c r="W4" s="3">
        <v>1991</v>
      </c>
      <c r="X4" s="3">
        <v>1992</v>
      </c>
      <c r="Y4" s="3">
        <v>1993</v>
      </c>
      <c r="Z4" s="3">
        <v>1994</v>
      </c>
      <c r="AA4" s="3">
        <v>1995</v>
      </c>
      <c r="AB4" s="3">
        <v>1995</v>
      </c>
      <c r="AC4" s="3">
        <v>1996</v>
      </c>
      <c r="AD4" s="3">
        <v>1997</v>
      </c>
      <c r="AE4" s="3">
        <v>1998</v>
      </c>
      <c r="AF4" s="3">
        <v>1999</v>
      </c>
      <c r="AG4" s="3">
        <v>2000</v>
      </c>
      <c r="AH4" s="3">
        <v>2001</v>
      </c>
      <c r="AI4" s="3">
        <v>2002</v>
      </c>
      <c r="AJ4" s="3">
        <v>2003</v>
      </c>
      <c r="AK4" s="3">
        <v>2004</v>
      </c>
      <c r="AL4" s="3">
        <v>2005</v>
      </c>
      <c r="AM4" s="3">
        <v>2006</v>
      </c>
      <c r="AN4" s="3">
        <v>2007</v>
      </c>
      <c r="AO4" s="3">
        <v>2008</v>
      </c>
      <c r="AP4" s="3">
        <v>2009</v>
      </c>
      <c r="AQ4" s="3">
        <v>2010</v>
      </c>
      <c r="AR4" s="3">
        <v>2011</v>
      </c>
      <c r="AS4" s="3">
        <v>2012</v>
      </c>
      <c r="AT4" s="3">
        <v>2013</v>
      </c>
      <c r="AU4" s="3">
        <v>2014</v>
      </c>
      <c r="AV4" s="3">
        <v>2015</v>
      </c>
      <c r="AW4" s="3">
        <v>2016</v>
      </c>
      <c r="AX4" s="3">
        <v>2017</v>
      </c>
      <c r="AY4" s="53">
        <v>2018</v>
      </c>
      <c r="AZ4" s="53">
        <v>2019</v>
      </c>
      <c r="BA4" s="53">
        <v>2020</v>
      </c>
      <c r="BB4" s="53">
        <v>2021</v>
      </c>
      <c r="BC4" s="53">
        <v>2022</v>
      </c>
      <c r="BD4" s="53">
        <v>2023</v>
      </c>
      <c r="BE4" s="53">
        <v>2024</v>
      </c>
      <c r="BF4" s="53">
        <v>2025</v>
      </c>
      <c r="BG4" s="53">
        <v>2026</v>
      </c>
      <c r="BH4" s="53">
        <v>2027</v>
      </c>
      <c r="BI4" s="53">
        <v>2028</v>
      </c>
      <c r="BJ4" s="53">
        <v>2029</v>
      </c>
    </row>
    <row r="5" spans="1:62" ht="15" customHeight="1" x14ac:dyDescent="0.25">
      <c r="A5" s="20" t="s">
        <v>289</v>
      </c>
      <c r="B5" s="20"/>
      <c r="C5" s="20"/>
      <c r="D5" s="20"/>
      <c r="E5" s="20"/>
      <c r="F5" s="20"/>
      <c r="G5" s="20"/>
      <c r="H5" s="20"/>
      <c r="I5" s="20"/>
      <c r="J5" s="20"/>
      <c r="K5" s="20"/>
      <c r="L5" s="20"/>
      <c r="M5" s="20"/>
      <c r="N5" s="20"/>
      <c r="O5" s="20"/>
      <c r="P5" s="20"/>
      <c r="Q5" s="20"/>
      <c r="R5" s="20"/>
      <c r="S5" s="20"/>
      <c r="T5" s="20"/>
      <c r="U5" s="20"/>
      <c r="V5" s="20"/>
      <c r="W5" s="20"/>
      <c r="X5" s="20"/>
      <c r="Y5" s="20"/>
      <c r="Z5" s="20"/>
      <c r="AA5" s="3" t="s">
        <v>473</v>
      </c>
      <c r="AB5" s="3" t="s">
        <v>472</v>
      </c>
      <c r="AC5" s="3"/>
      <c r="AD5" s="3"/>
      <c r="AE5" s="3"/>
      <c r="AF5" s="3"/>
      <c r="AG5" s="3"/>
      <c r="AH5" s="3"/>
      <c r="AI5" s="3"/>
      <c r="AJ5" s="3"/>
      <c r="AK5" s="3"/>
      <c r="AL5" s="3"/>
      <c r="AM5" s="3"/>
      <c r="AN5" s="3"/>
      <c r="AO5" s="3"/>
      <c r="AP5" s="3"/>
      <c r="AQ5" s="3"/>
      <c r="AR5" s="3"/>
      <c r="AS5" s="3"/>
      <c r="AT5" s="3"/>
      <c r="AU5" s="3"/>
      <c r="AV5" s="3"/>
      <c r="AW5" s="3"/>
      <c r="AX5" s="3"/>
    </row>
    <row r="6" spans="1:62" ht="15" customHeight="1" x14ac:dyDescent="0.2">
      <c r="A6" s="51" t="s">
        <v>288</v>
      </c>
    </row>
    <row r="7" spans="1:62" ht="15" customHeight="1" x14ac:dyDescent="0.25">
      <c r="A7" s="58" t="s">
        <v>273</v>
      </c>
      <c r="B7" s="19">
        <v>2030</v>
      </c>
      <c r="C7" s="19">
        <v>2080</v>
      </c>
      <c r="D7" s="19">
        <v>2187</v>
      </c>
      <c r="E7" s="19">
        <v>2263</v>
      </c>
      <c r="F7" s="19">
        <v>2370</v>
      </c>
      <c r="G7" s="19">
        <v>2520</v>
      </c>
      <c r="H7" s="19">
        <v>2633</v>
      </c>
      <c r="I7" s="19">
        <v>2780</v>
      </c>
      <c r="J7" s="19">
        <v>2877</v>
      </c>
      <c r="K7" s="19">
        <v>2981</v>
      </c>
      <c r="L7" s="19">
        <v>3059</v>
      </c>
      <c r="M7" s="19">
        <v>3241</v>
      </c>
      <c r="N7" s="19">
        <v>3426</v>
      </c>
      <c r="O7" s="19">
        <v>3568</v>
      </c>
      <c r="P7" s="19">
        <v>3664</v>
      </c>
      <c r="Q7" s="19">
        <v>3733</v>
      </c>
      <c r="R7" s="19">
        <v>3780</v>
      </c>
      <c r="S7" s="19">
        <v>3828</v>
      </c>
      <c r="T7" s="19">
        <v>3862</v>
      </c>
      <c r="U7" s="19">
        <v>3933</v>
      </c>
      <c r="V7" s="19">
        <v>3991</v>
      </c>
      <c r="W7" s="19">
        <v>4021</v>
      </c>
      <c r="X7" s="19">
        <v>4056</v>
      </c>
      <c r="Y7" s="19">
        <v>4142</v>
      </c>
      <c r="Z7" s="19">
        <v>4173</v>
      </c>
      <c r="AA7" s="19">
        <v>4181</v>
      </c>
      <c r="AB7" s="19">
        <v>4181</v>
      </c>
      <c r="AC7" s="19">
        <v>4159</v>
      </c>
      <c r="AD7" s="19">
        <v>4128</v>
      </c>
      <c r="AE7" s="19">
        <v>4074</v>
      </c>
      <c r="AF7" s="19">
        <v>4047</v>
      </c>
      <c r="AG7" s="19">
        <v>4029</v>
      </c>
      <c r="AH7" s="19">
        <v>3992</v>
      </c>
      <c r="AI7" s="19">
        <v>4033</v>
      </c>
      <c r="AJ7" s="19">
        <v>4090</v>
      </c>
      <c r="AK7" s="19">
        <v>4131</v>
      </c>
      <c r="AL7" s="19">
        <v>4141</v>
      </c>
      <c r="AM7" s="19">
        <v>4110</v>
      </c>
      <c r="AN7" s="19">
        <v>4044</v>
      </c>
      <c r="AO7" s="19">
        <v>4012</v>
      </c>
      <c r="AP7" s="19">
        <v>4123</v>
      </c>
      <c r="AQ7" s="19">
        <v>4261</v>
      </c>
      <c r="AR7" s="19">
        <v>4346</v>
      </c>
      <c r="AS7" s="19">
        <v>4450</v>
      </c>
      <c r="AT7" s="19">
        <v>4615</v>
      </c>
      <c r="AU7" s="19">
        <v>4727</v>
      </c>
      <c r="AV7" s="19">
        <v>4784</v>
      </c>
      <c r="AW7" s="19">
        <v>4884</v>
      </c>
      <c r="AX7" s="19">
        <v>4882</v>
      </c>
      <c r="AY7" s="19">
        <v>4963</v>
      </c>
      <c r="AZ7" s="19">
        <v>4940</v>
      </c>
      <c r="BA7" s="19">
        <v>5047</v>
      </c>
      <c r="BB7" s="19">
        <v>5098</v>
      </c>
      <c r="BC7" s="19">
        <v>5089</v>
      </c>
      <c r="BD7" s="19">
        <v>5095</v>
      </c>
      <c r="BE7" s="19">
        <v>5168</v>
      </c>
      <c r="BF7" s="19">
        <v>5265</v>
      </c>
      <c r="BG7" s="19">
        <v>5365</v>
      </c>
      <c r="BH7" s="19">
        <v>5445</v>
      </c>
      <c r="BI7" s="19">
        <v>5485</v>
      </c>
      <c r="BJ7" s="19">
        <v>5575</v>
      </c>
    </row>
    <row r="8" spans="1:62" ht="15" customHeight="1" x14ac:dyDescent="0.25">
      <c r="A8" s="46" t="s">
        <v>274</v>
      </c>
      <c r="B8" s="19">
        <v>1329</v>
      </c>
      <c r="C8" s="19">
        <v>1355</v>
      </c>
      <c r="D8" s="19">
        <v>1382</v>
      </c>
      <c r="E8" s="19">
        <v>1409</v>
      </c>
      <c r="F8" s="19">
        <v>1441</v>
      </c>
      <c r="G8" s="19">
        <v>1473</v>
      </c>
      <c r="H8" s="19">
        <v>1503</v>
      </c>
      <c r="I8" s="19">
        <v>1533</v>
      </c>
      <c r="J8" s="19">
        <v>1568</v>
      </c>
      <c r="K8" s="19">
        <v>1603</v>
      </c>
      <c r="L8" s="19">
        <v>1638</v>
      </c>
      <c r="M8" s="19">
        <v>1672</v>
      </c>
      <c r="N8" s="19">
        <v>1697</v>
      </c>
      <c r="O8" s="19">
        <v>1716</v>
      </c>
      <c r="P8" s="19">
        <v>1733</v>
      </c>
      <c r="Q8" s="19">
        <v>1781</v>
      </c>
      <c r="R8" s="19">
        <v>1820</v>
      </c>
      <c r="S8" s="19">
        <v>1856</v>
      </c>
      <c r="T8" s="19">
        <v>1894</v>
      </c>
      <c r="U8" s="19">
        <v>1928</v>
      </c>
      <c r="V8" s="19">
        <v>1956</v>
      </c>
      <c r="W8" s="19">
        <v>1982</v>
      </c>
      <c r="X8" s="19">
        <v>2007</v>
      </c>
      <c r="Y8" s="19">
        <v>2032</v>
      </c>
      <c r="Z8" s="19">
        <v>2056</v>
      </c>
      <c r="AA8" s="19">
        <v>2079</v>
      </c>
      <c r="AB8" s="19">
        <v>2079</v>
      </c>
      <c r="AC8" s="19">
        <v>2103</v>
      </c>
      <c r="AD8" s="19">
        <v>2127</v>
      </c>
      <c r="AE8" s="19">
        <v>2150</v>
      </c>
      <c r="AF8" s="19">
        <v>2171</v>
      </c>
      <c r="AG8" s="19">
        <v>2192</v>
      </c>
      <c r="AH8" s="19">
        <v>2213</v>
      </c>
      <c r="AI8" s="19">
        <v>2236</v>
      </c>
      <c r="AJ8" s="19">
        <v>2264</v>
      </c>
      <c r="AK8" s="19">
        <v>2300</v>
      </c>
      <c r="AL8" s="19">
        <v>2340</v>
      </c>
      <c r="AM8" s="19">
        <v>2380</v>
      </c>
      <c r="AN8" s="19">
        <v>2427</v>
      </c>
      <c r="AO8" s="19">
        <v>2480</v>
      </c>
      <c r="AP8" s="19">
        <v>2544</v>
      </c>
      <c r="AQ8" s="19">
        <v>2605</v>
      </c>
      <c r="AR8" s="19">
        <v>2695</v>
      </c>
      <c r="AS8" s="19">
        <v>2811</v>
      </c>
      <c r="AT8" s="19">
        <v>2896</v>
      </c>
      <c r="AU8" s="19">
        <v>2973</v>
      </c>
      <c r="AV8" s="19">
        <v>3043</v>
      </c>
      <c r="AW8" s="19">
        <v>3072</v>
      </c>
      <c r="AX8" s="19">
        <v>3094</v>
      </c>
      <c r="AY8" s="19">
        <v>3114</v>
      </c>
      <c r="AZ8" s="19">
        <v>3127</v>
      </c>
      <c r="BA8" s="19">
        <v>3185</v>
      </c>
      <c r="BB8" s="19">
        <v>3240</v>
      </c>
      <c r="BC8" s="19">
        <v>3257</v>
      </c>
      <c r="BD8" s="19">
        <v>3268</v>
      </c>
      <c r="BE8" s="19">
        <v>3295</v>
      </c>
      <c r="BF8" s="19">
        <v>3365</v>
      </c>
      <c r="BG8" s="19">
        <v>3435</v>
      </c>
      <c r="BH8" s="19">
        <v>3510</v>
      </c>
      <c r="BI8" s="19">
        <v>3535</v>
      </c>
      <c r="BJ8" s="19">
        <v>3610</v>
      </c>
    </row>
    <row r="9" spans="1:62" ht="15" customHeight="1" x14ac:dyDescent="0.25">
      <c r="A9" s="46" t="s">
        <v>386</v>
      </c>
      <c r="B9" s="19">
        <v>146</v>
      </c>
      <c r="C9" s="19">
        <v>149</v>
      </c>
      <c r="D9" s="19">
        <v>152</v>
      </c>
      <c r="E9" s="19">
        <v>155</v>
      </c>
      <c r="F9" s="19">
        <v>157</v>
      </c>
      <c r="G9" s="19">
        <v>158</v>
      </c>
      <c r="H9" s="19">
        <v>161</v>
      </c>
      <c r="I9" s="19">
        <v>162</v>
      </c>
      <c r="J9" s="19">
        <v>163</v>
      </c>
      <c r="K9" s="19">
        <v>164</v>
      </c>
      <c r="L9" s="19">
        <v>165</v>
      </c>
      <c r="M9" s="19">
        <v>165</v>
      </c>
      <c r="N9" s="19">
        <v>166</v>
      </c>
      <c r="O9" s="19">
        <v>168</v>
      </c>
      <c r="P9" s="19">
        <v>169</v>
      </c>
      <c r="Q9" s="19">
        <v>168</v>
      </c>
      <c r="R9" s="19">
        <v>166</v>
      </c>
      <c r="S9" s="19">
        <v>165</v>
      </c>
      <c r="T9" s="19">
        <v>164</v>
      </c>
      <c r="U9" s="19">
        <v>173</v>
      </c>
      <c r="V9" s="19">
        <v>185</v>
      </c>
      <c r="W9" s="19">
        <v>188</v>
      </c>
      <c r="X9" s="19">
        <v>189</v>
      </c>
      <c r="Y9" s="19">
        <v>189</v>
      </c>
      <c r="Z9" s="19">
        <v>189</v>
      </c>
      <c r="AA9" s="19">
        <v>188</v>
      </c>
      <c r="AB9" s="19">
        <v>188</v>
      </c>
      <c r="AC9" s="19">
        <v>187</v>
      </c>
      <c r="AD9" s="19">
        <v>180</v>
      </c>
      <c r="AE9" s="19">
        <v>147</v>
      </c>
      <c r="AF9" s="19">
        <v>143</v>
      </c>
      <c r="AG9" s="19">
        <v>138</v>
      </c>
      <c r="AH9" s="19">
        <v>134</v>
      </c>
      <c r="AI9" s="19">
        <v>130</v>
      </c>
      <c r="AJ9" s="19">
        <v>125</v>
      </c>
      <c r="AK9" s="19">
        <v>120</v>
      </c>
      <c r="AL9" s="19">
        <v>114</v>
      </c>
      <c r="AM9" s="19">
        <v>110</v>
      </c>
      <c r="AN9" s="19">
        <v>103</v>
      </c>
      <c r="AO9" s="19">
        <v>97</v>
      </c>
      <c r="AP9" s="19">
        <v>90</v>
      </c>
      <c r="AQ9" s="19">
        <v>83</v>
      </c>
      <c r="AR9" s="19">
        <v>76</v>
      </c>
      <c r="AS9" s="19">
        <v>66</v>
      </c>
      <c r="AT9" s="19">
        <v>53</v>
      </c>
      <c r="AU9" s="19">
        <v>35</v>
      </c>
      <c r="AV9" s="19">
        <v>28</v>
      </c>
      <c r="AW9" s="19">
        <v>28</v>
      </c>
      <c r="AX9" s="19">
        <v>26</v>
      </c>
      <c r="AY9" s="19">
        <v>24</v>
      </c>
      <c r="AZ9" s="19">
        <v>23</v>
      </c>
      <c r="BA9" s="19">
        <v>21</v>
      </c>
      <c r="BB9" s="19">
        <v>20</v>
      </c>
      <c r="BC9" s="19">
        <v>19</v>
      </c>
      <c r="BD9" s="19">
        <v>19</v>
      </c>
      <c r="BE9" s="19">
        <v>18</v>
      </c>
      <c r="BF9" s="19">
        <v>15</v>
      </c>
      <c r="BG9" s="19">
        <v>15</v>
      </c>
      <c r="BH9" s="19">
        <v>15</v>
      </c>
      <c r="BI9" s="19">
        <v>15</v>
      </c>
      <c r="BJ9" s="19">
        <v>15</v>
      </c>
    </row>
    <row r="10" spans="1:62" ht="15" customHeight="1" x14ac:dyDescent="0.25">
      <c r="A10" s="58" t="s">
        <v>275</v>
      </c>
      <c r="B10" s="19">
        <v>218</v>
      </c>
      <c r="C10" s="19">
        <v>219</v>
      </c>
      <c r="D10" s="19">
        <v>229</v>
      </c>
      <c r="E10" s="19">
        <v>241</v>
      </c>
      <c r="F10" s="19">
        <v>258</v>
      </c>
      <c r="G10" s="19">
        <v>265</v>
      </c>
      <c r="H10" s="19">
        <v>271</v>
      </c>
      <c r="I10" s="19">
        <v>275</v>
      </c>
      <c r="J10" s="19">
        <v>287</v>
      </c>
      <c r="K10" s="19">
        <v>292</v>
      </c>
      <c r="L10" s="19">
        <v>292</v>
      </c>
      <c r="M10" s="19">
        <v>275</v>
      </c>
      <c r="N10" s="19">
        <v>259</v>
      </c>
      <c r="O10" s="19">
        <v>247</v>
      </c>
      <c r="P10" s="19">
        <v>249</v>
      </c>
      <c r="Q10" s="19">
        <v>244</v>
      </c>
      <c r="R10" s="19">
        <v>262</v>
      </c>
      <c r="S10" s="19">
        <v>276</v>
      </c>
      <c r="T10" s="19">
        <v>287</v>
      </c>
      <c r="U10" s="19">
        <v>315</v>
      </c>
      <c r="V10" s="19">
        <v>345</v>
      </c>
      <c r="W10" s="19">
        <v>345</v>
      </c>
      <c r="X10" s="19">
        <v>340</v>
      </c>
      <c r="Y10" s="19">
        <v>343</v>
      </c>
      <c r="Z10" s="19">
        <v>291</v>
      </c>
      <c r="AA10" s="19">
        <v>306</v>
      </c>
      <c r="AB10" s="19">
        <v>306</v>
      </c>
      <c r="AC10" s="19">
        <v>288</v>
      </c>
      <c r="AD10" s="19">
        <v>301</v>
      </c>
      <c r="AE10" s="19">
        <v>334</v>
      </c>
      <c r="AF10" s="19">
        <v>363</v>
      </c>
      <c r="AG10" s="19">
        <v>381</v>
      </c>
      <c r="AH10" s="19">
        <v>352</v>
      </c>
      <c r="AI10" s="19">
        <v>353</v>
      </c>
      <c r="AJ10" s="19">
        <v>315</v>
      </c>
      <c r="AK10" s="19">
        <v>286</v>
      </c>
      <c r="AL10" s="19">
        <v>279</v>
      </c>
      <c r="AM10" s="19">
        <v>321</v>
      </c>
      <c r="AN10" s="19">
        <v>319</v>
      </c>
      <c r="AO10" s="19">
        <v>306</v>
      </c>
      <c r="AP10" s="19">
        <v>313</v>
      </c>
      <c r="AQ10" s="19">
        <v>326</v>
      </c>
      <c r="AR10" s="19">
        <v>323</v>
      </c>
      <c r="AS10" s="19">
        <v>315</v>
      </c>
      <c r="AT10" s="19">
        <v>302</v>
      </c>
      <c r="AU10" s="19">
        <v>296</v>
      </c>
      <c r="AV10" s="19">
        <v>298</v>
      </c>
      <c r="AW10" s="19">
        <v>361</v>
      </c>
      <c r="AX10" s="19">
        <v>375</v>
      </c>
      <c r="AY10" s="19">
        <v>406</v>
      </c>
      <c r="AZ10" s="19">
        <v>422</v>
      </c>
      <c r="BA10" s="19">
        <v>454</v>
      </c>
      <c r="BB10" s="19">
        <v>478</v>
      </c>
      <c r="BC10" s="19">
        <v>527</v>
      </c>
      <c r="BD10" s="19">
        <v>523</v>
      </c>
      <c r="BE10" s="19">
        <v>536</v>
      </c>
      <c r="BF10" s="19">
        <v>540</v>
      </c>
      <c r="BG10" s="19">
        <v>545</v>
      </c>
      <c r="BH10" s="19">
        <v>550</v>
      </c>
      <c r="BI10" s="19">
        <v>555</v>
      </c>
      <c r="BJ10" s="19">
        <v>555</v>
      </c>
    </row>
    <row r="11" spans="1:62" ht="15" customHeight="1" x14ac:dyDescent="0.25">
      <c r="A11" s="58" t="s">
        <v>276</v>
      </c>
      <c r="B11" s="19">
        <v>196</v>
      </c>
      <c r="C11" s="19">
        <v>210</v>
      </c>
      <c r="D11" s="19">
        <v>229</v>
      </c>
      <c r="E11" s="19">
        <v>253</v>
      </c>
      <c r="F11" s="19">
        <v>280</v>
      </c>
      <c r="G11" s="19">
        <v>311</v>
      </c>
      <c r="H11" s="19">
        <v>359</v>
      </c>
      <c r="I11" s="19">
        <v>490</v>
      </c>
      <c r="J11" s="19">
        <v>543</v>
      </c>
      <c r="K11" s="19">
        <v>572</v>
      </c>
      <c r="L11" s="19">
        <v>611</v>
      </c>
      <c r="M11" s="19">
        <v>637</v>
      </c>
      <c r="N11" s="19">
        <v>651</v>
      </c>
      <c r="O11" s="19">
        <v>666</v>
      </c>
      <c r="P11" s="19">
        <v>685</v>
      </c>
      <c r="Q11" s="19">
        <v>703</v>
      </c>
      <c r="R11" s="19">
        <v>718</v>
      </c>
      <c r="S11" s="19">
        <v>725</v>
      </c>
      <c r="T11" s="19">
        <v>739</v>
      </c>
      <c r="U11" s="19">
        <v>758</v>
      </c>
      <c r="V11" s="19">
        <v>790</v>
      </c>
      <c r="W11" s="19">
        <v>801</v>
      </c>
      <c r="X11" s="19">
        <v>805</v>
      </c>
      <c r="Y11" s="19">
        <v>805</v>
      </c>
      <c r="Z11" s="19">
        <v>789</v>
      </c>
      <c r="AA11" s="19">
        <v>752</v>
      </c>
      <c r="AB11" s="19">
        <v>752</v>
      </c>
      <c r="AC11" s="19">
        <v>737</v>
      </c>
      <c r="AD11" s="19">
        <v>743</v>
      </c>
      <c r="AE11" s="19">
        <v>757</v>
      </c>
      <c r="AF11" s="19">
        <v>766</v>
      </c>
      <c r="AG11" s="19">
        <v>788</v>
      </c>
      <c r="AH11" s="19">
        <v>798</v>
      </c>
      <c r="AI11" s="19">
        <v>811</v>
      </c>
      <c r="AJ11" s="19">
        <v>816</v>
      </c>
      <c r="AK11" s="19">
        <v>801</v>
      </c>
      <c r="AL11" s="19">
        <v>778</v>
      </c>
      <c r="AM11" s="19">
        <v>730</v>
      </c>
      <c r="AN11" s="19">
        <v>715</v>
      </c>
      <c r="AO11" s="19">
        <v>706</v>
      </c>
      <c r="AP11" s="19">
        <v>701</v>
      </c>
      <c r="AQ11" s="19">
        <v>704</v>
      </c>
      <c r="AR11" s="19">
        <v>700</v>
      </c>
      <c r="AS11" s="19">
        <v>666</v>
      </c>
      <c r="AT11" s="19">
        <v>667</v>
      </c>
      <c r="AU11" s="19">
        <v>672</v>
      </c>
      <c r="AV11" s="19">
        <v>672</v>
      </c>
      <c r="AW11" s="19">
        <v>671</v>
      </c>
      <c r="AX11" s="19">
        <v>673</v>
      </c>
      <c r="AY11" s="19">
        <v>768</v>
      </c>
      <c r="AZ11" s="19">
        <v>780</v>
      </c>
      <c r="BA11" s="19">
        <v>779</v>
      </c>
      <c r="BB11" s="19">
        <v>783</v>
      </c>
      <c r="BC11" s="19">
        <v>792</v>
      </c>
      <c r="BD11" s="19">
        <v>802</v>
      </c>
      <c r="BE11" s="19">
        <v>821</v>
      </c>
      <c r="BF11" s="19">
        <v>835</v>
      </c>
      <c r="BG11" s="19">
        <v>845</v>
      </c>
      <c r="BH11" s="19">
        <v>850</v>
      </c>
      <c r="BI11" s="19">
        <v>865</v>
      </c>
      <c r="BJ11" s="19">
        <v>870</v>
      </c>
    </row>
    <row r="12" spans="1:62" ht="15.75" customHeight="1" x14ac:dyDescent="0.25">
      <c r="A12" s="46" t="s">
        <v>277</v>
      </c>
      <c r="B12" s="19">
        <v>64</v>
      </c>
      <c r="C12" s="19">
        <v>64</v>
      </c>
      <c r="D12" s="19">
        <v>100</v>
      </c>
      <c r="E12" s="19">
        <v>95</v>
      </c>
      <c r="F12" s="19">
        <v>110</v>
      </c>
      <c r="G12" s="19">
        <v>159</v>
      </c>
      <c r="H12" s="19">
        <v>168</v>
      </c>
      <c r="I12" s="19">
        <v>150</v>
      </c>
      <c r="J12" s="19">
        <v>144</v>
      </c>
      <c r="K12" s="19">
        <v>170</v>
      </c>
      <c r="L12" s="19">
        <v>161</v>
      </c>
      <c r="M12" s="19">
        <v>260</v>
      </c>
      <c r="N12" s="19">
        <v>352</v>
      </c>
      <c r="O12" s="19">
        <v>369</v>
      </c>
      <c r="P12" s="19">
        <v>314</v>
      </c>
      <c r="Q12" s="19">
        <v>266</v>
      </c>
      <c r="R12" s="19">
        <v>231</v>
      </c>
      <c r="S12" s="19">
        <v>228</v>
      </c>
      <c r="T12" s="19">
        <v>208</v>
      </c>
      <c r="U12" s="19">
        <v>196</v>
      </c>
      <c r="V12" s="19">
        <v>185</v>
      </c>
      <c r="W12" s="19">
        <v>205</v>
      </c>
      <c r="X12" s="19">
        <v>233</v>
      </c>
      <c r="Y12" s="19">
        <v>297</v>
      </c>
      <c r="Z12" s="19">
        <v>364</v>
      </c>
      <c r="AA12" s="19">
        <v>340</v>
      </c>
      <c r="AB12" s="19">
        <v>340</v>
      </c>
      <c r="AC12" s="19">
        <v>336</v>
      </c>
      <c r="AD12" s="19">
        <v>289</v>
      </c>
      <c r="AE12" s="19">
        <v>236</v>
      </c>
      <c r="AF12" s="19">
        <v>193</v>
      </c>
      <c r="AG12" s="19">
        <v>157</v>
      </c>
      <c r="AH12" s="19">
        <v>145</v>
      </c>
      <c r="AI12" s="19">
        <v>163</v>
      </c>
      <c r="AJ12" s="19">
        <v>223</v>
      </c>
      <c r="AK12" s="19">
        <v>271</v>
      </c>
      <c r="AL12" s="19">
        <v>281</v>
      </c>
      <c r="AM12" s="19">
        <v>240</v>
      </c>
      <c r="AN12" s="19">
        <v>184</v>
      </c>
      <c r="AO12" s="19">
        <v>148</v>
      </c>
      <c r="AP12" s="19">
        <v>197</v>
      </c>
      <c r="AQ12" s="19">
        <v>234</v>
      </c>
      <c r="AR12" s="19">
        <v>225</v>
      </c>
      <c r="AS12" s="19">
        <v>262</v>
      </c>
      <c r="AT12" s="19">
        <v>335</v>
      </c>
      <c r="AU12" s="19">
        <v>364</v>
      </c>
      <c r="AV12" s="19">
        <v>339</v>
      </c>
      <c r="AW12" s="19">
        <v>333</v>
      </c>
      <c r="AX12" s="19">
        <v>291</v>
      </c>
      <c r="AY12" s="19">
        <v>246</v>
      </c>
      <c r="AZ12" s="19">
        <v>205</v>
      </c>
      <c r="BA12" s="19">
        <v>223</v>
      </c>
      <c r="BB12" s="19">
        <v>199</v>
      </c>
      <c r="BC12" s="19">
        <v>135</v>
      </c>
      <c r="BD12" s="19">
        <v>129</v>
      </c>
      <c r="BE12" s="19">
        <v>143</v>
      </c>
      <c r="BF12" s="55">
        <v>155</v>
      </c>
      <c r="BG12" s="55">
        <v>170</v>
      </c>
      <c r="BH12" s="55">
        <v>165</v>
      </c>
      <c r="BI12" s="55">
        <v>175</v>
      </c>
      <c r="BJ12" s="55">
        <v>185</v>
      </c>
    </row>
    <row r="13" spans="1:62" ht="15" customHeight="1" x14ac:dyDescent="0.25">
      <c r="A13" s="58" t="s">
        <v>278</v>
      </c>
      <c r="B13" s="19">
        <v>77</v>
      </c>
      <c r="C13" s="19">
        <v>83</v>
      </c>
      <c r="D13" s="19">
        <v>95</v>
      </c>
      <c r="E13" s="19">
        <v>109</v>
      </c>
      <c r="F13" s="19">
        <v>124</v>
      </c>
      <c r="G13" s="19">
        <v>154</v>
      </c>
      <c r="H13" s="19">
        <v>171</v>
      </c>
      <c r="I13" s="19">
        <v>170</v>
      </c>
      <c r="J13" s="19">
        <v>172</v>
      </c>
      <c r="K13" s="19">
        <v>181</v>
      </c>
      <c r="L13" s="19">
        <v>192</v>
      </c>
      <c r="M13" s="19">
        <v>232</v>
      </c>
      <c r="N13" s="19">
        <v>301</v>
      </c>
      <c r="O13" s="19">
        <v>402</v>
      </c>
      <c r="P13" s="19">
        <v>515</v>
      </c>
      <c r="Q13" s="19">
        <v>572</v>
      </c>
      <c r="R13" s="19">
        <v>583</v>
      </c>
      <c r="S13" s="19">
        <v>578</v>
      </c>
      <c r="T13" s="19">
        <v>572</v>
      </c>
      <c r="U13" s="19">
        <v>564</v>
      </c>
      <c r="V13" s="19">
        <v>530</v>
      </c>
      <c r="W13" s="19">
        <v>499</v>
      </c>
      <c r="X13" s="19">
        <v>482</v>
      </c>
      <c r="Y13" s="19">
        <v>477</v>
      </c>
      <c r="Z13" s="19">
        <v>485</v>
      </c>
      <c r="AA13" s="19">
        <v>515</v>
      </c>
      <c r="AB13" s="19">
        <v>515</v>
      </c>
      <c r="AC13" s="19">
        <v>507</v>
      </c>
      <c r="AD13" s="19">
        <v>489</v>
      </c>
      <c r="AE13" s="19">
        <v>451</v>
      </c>
      <c r="AF13" s="19">
        <v>409</v>
      </c>
      <c r="AG13" s="19">
        <v>372</v>
      </c>
      <c r="AH13" s="19">
        <v>350</v>
      </c>
      <c r="AI13" s="19">
        <v>341</v>
      </c>
      <c r="AJ13" s="19">
        <v>348</v>
      </c>
      <c r="AK13" s="19">
        <v>355</v>
      </c>
      <c r="AL13" s="19">
        <v>350</v>
      </c>
      <c r="AM13" s="19">
        <v>328</v>
      </c>
      <c r="AN13" s="19">
        <v>296</v>
      </c>
      <c r="AO13" s="19">
        <v>275</v>
      </c>
      <c r="AP13" s="19">
        <v>278</v>
      </c>
      <c r="AQ13" s="19">
        <v>308</v>
      </c>
      <c r="AR13" s="19">
        <v>326</v>
      </c>
      <c r="AS13" s="19">
        <v>331</v>
      </c>
      <c r="AT13" s="19">
        <v>362</v>
      </c>
      <c r="AU13" s="19">
        <v>388</v>
      </c>
      <c r="AV13" s="19">
        <v>403</v>
      </c>
      <c r="AW13" s="19">
        <v>419</v>
      </c>
      <c r="AX13" s="19">
        <v>424</v>
      </c>
      <c r="AY13" s="19">
        <v>405</v>
      </c>
      <c r="AZ13" s="19">
        <v>385</v>
      </c>
      <c r="BA13" s="19">
        <v>384</v>
      </c>
      <c r="BB13" s="19">
        <v>379</v>
      </c>
      <c r="BC13" s="19">
        <v>358</v>
      </c>
      <c r="BD13" s="19">
        <v>353</v>
      </c>
      <c r="BE13" s="19">
        <v>355</v>
      </c>
      <c r="BF13" s="19">
        <v>355</v>
      </c>
      <c r="BG13" s="19">
        <v>355</v>
      </c>
      <c r="BH13" s="19">
        <v>350</v>
      </c>
      <c r="BI13" s="19">
        <v>345</v>
      </c>
      <c r="BJ13" s="19">
        <v>340</v>
      </c>
    </row>
    <row r="14" spans="1:62" ht="15" customHeight="1" x14ac:dyDescent="0.25">
      <c r="A14" s="58" t="s">
        <v>279</v>
      </c>
      <c r="B14" s="19">
        <v>4721</v>
      </c>
      <c r="C14" s="19">
        <v>4765</v>
      </c>
      <c r="D14" s="19">
        <v>4734</v>
      </c>
      <c r="E14" s="19">
        <v>4769</v>
      </c>
      <c r="F14" s="19">
        <v>4783</v>
      </c>
      <c r="G14" s="19">
        <v>4759</v>
      </c>
      <c r="H14" s="19">
        <v>4781</v>
      </c>
      <c r="I14" s="19">
        <v>4803</v>
      </c>
      <c r="J14" s="19">
        <v>4837</v>
      </c>
      <c r="K14" s="19">
        <v>4923</v>
      </c>
      <c r="L14" s="19">
        <v>4988</v>
      </c>
      <c r="M14" s="19">
        <v>4956</v>
      </c>
      <c r="N14" s="19">
        <v>4859</v>
      </c>
      <c r="O14" s="19">
        <v>4788</v>
      </c>
      <c r="P14" s="19">
        <v>4802</v>
      </c>
      <c r="Q14" s="19">
        <v>4897</v>
      </c>
      <c r="R14" s="19">
        <v>4996</v>
      </c>
      <c r="S14" s="19">
        <v>5069</v>
      </c>
      <c r="T14" s="19">
        <v>5141</v>
      </c>
      <c r="U14" s="19">
        <v>5235</v>
      </c>
      <c r="V14" s="19">
        <v>5351</v>
      </c>
      <c r="W14" s="19">
        <v>5425</v>
      </c>
      <c r="X14" s="19">
        <v>5505</v>
      </c>
      <c r="Y14" s="19">
        <v>5509</v>
      </c>
      <c r="Z14" s="19">
        <v>5562</v>
      </c>
      <c r="AA14" s="19">
        <v>5653</v>
      </c>
      <c r="AB14" s="19">
        <v>5653</v>
      </c>
      <c r="AC14" s="19">
        <v>5810</v>
      </c>
      <c r="AD14" s="19">
        <v>5985</v>
      </c>
      <c r="AE14" s="19">
        <v>6131</v>
      </c>
      <c r="AF14" s="19">
        <v>6265</v>
      </c>
      <c r="AG14" s="19">
        <v>6347</v>
      </c>
      <c r="AH14" s="19">
        <v>6480</v>
      </c>
      <c r="AI14" s="19">
        <v>6467</v>
      </c>
      <c r="AJ14" s="19">
        <v>6425</v>
      </c>
      <c r="AK14" s="19">
        <v>6407</v>
      </c>
      <c r="AL14" s="19">
        <v>6432</v>
      </c>
      <c r="AM14" s="19">
        <v>6538</v>
      </c>
      <c r="AN14" s="19">
        <v>6732</v>
      </c>
      <c r="AO14" s="19">
        <v>6875</v>
      </c>
      <c r="AP14" s="19">
        <v>6786</v>
      </c>
      <c r="AQ14" s="19">
        <v>6729</v>
      </c>
      <c r="AR14" s="19">
        <v>6775</v>
      </c>
      <c r="AS14" s="19">
        <v>6740</v>
      </c>
      <c r="AT14" s="19">
        <v>6636</v>
      </c>
      <c r="AU14" s="19">
        <v>6632</v>
      </c>
      <c r="AV14" s="19">
        <v>6716</v>
      </c>
      <c r="AW14" s="19">
        <v>6798</v>
      </c>
      <c r="AX14" s="19">
        <v>6953</v>
      </c>
      <c r="AY14" s="19">
        <v>7159</v>
      </c>
      <c r="AZ14" s="19">
        <v>7345</v>
      </c>
      <c r="BA14" s="19">
        <v>7173</v>
      </c>
      <c r="BB14" s="19">
        <v>7387</v>
      </c>
      <c r="BC14" s="19">
        <v>7564</v>
      </c>
      <c r="BD14" s="19">
        <v>7674</v>
      </c>
      <c r="BE14" s="19">
        <v>7720</v>
      </c>
      <c r="BF14" s="19">
        <v>7750</v>
      </c>
      <c r="BG14" s="19">
        <v>7785</v>
      </c>
      <c r="BH14" s="19">
        <v>7810</v>
      </c>
      <c r="BI14" s="19">
        <v>7855</v>
      </c>
      <c r="BJ14" s="19">
        <v>7870</v>
      </c>
    </row>
    <row r="15" spans="1:62" ht="15" customHeight="1" x14ac:dyDescent="0.25">
      <c r="A15" s="47"/>
      <c r="B15" s="3"/>
      <c r="C15" s="3"/>
      <c r="D15" s="3"/>
      <c r="E15" s="3"/>
      <c r="F15" s="3"/>
      <c r="G15" s="3"/>
      <c r="H15" s="3"/>
      <c r="I15" s="3"/>
      <c r="J15" s="3"/>
      <c r="K15" s="3"/>
      <c r="L15" s="3"/>
      <c r="M15" s="3"/>
      <c r="N15" s="3"/>
      <c r="O15" s="3"/>
      <c r="P15" s="3"/>
      <c r="Q15" s="3"/>
      <c r="R15" s="3"/>
      <c r="S15" s="3"/>
      <c r="T15" s="3"/>
      <c r="U15" s="3"/>
      <c r="V15" s="3"/>
      <c r="W15" s="3"/>
      <c r="X15" s="3"/>
      <c r="Y15" s="3"/>
      <c r="Z15" s="3"/>
      <c r="AA15" s="3"/>
    </row>
    <row r="16" spans="1:62" ht="18" customHeight="1" x14ac:dyDescent="0.25">
      <c r="A16" s="58" t="s">
        <v>280</v>
      </c>
      <c r="B16" s="15">
        <v>43</v>
      </c>
      <c r="C16" s="15">
        <v>43.7</v>
      </c>
      <c r="D16" s="15">
        <v>46.2</v>
      </c>
      <c r="E16" s="15">
        <v>47.4</v>
      </c>
      <c r="F16" s="15">
        <v>49.6</v>
      </c>
      <c r="G16" s="15">
        <v>52.9</v>
      </c>
      <c r="H16" s="15">
        <v>55.1</v>
      </c>
      <c r="I16" s="15">
        <v>57.9</v>
      </c>
      <c r="J16" s="15">
        <v>59.5</v>
      </c>
      <c r="K16" s="15">
        <v>60.6</v>
      </c>
      <c r="L16" s="15">
        <v>61.3</v>
      </c>
      <c r="M16" s="15">
        <v>65.400000000000006</v>
      </c>
      <c r="N16" s="15">
        <v>70.5</v>
      </c>
      <c r="O16" s="15">
        <v>74.5</v>
      </c>
      <c r="P16" s="15">
        <v>76.3</v>
      </c>
      <c r="Q16" s="15">
        <v>76.2</v>
      </c>
      <c r="R16" s="15">
        <v>75.7</v>
      </c>
      <c r="S16" s="15">
        <v>75.5</v>
      </c>
      <c r="T16" s="15">
        <v>75.099999999999994</v>
      </c>
      <c r="U16" s="15">
        <v>75.099999999999994</v>
      </c>
      <c r="V16" s="15">
        <v>74.599999999999994</v>
      </c>
      <c r="W16" s="15">
        <v>74.099999999999994</v>
      </c>
      <c r="X16" s="15">
        <v>73.7</v>
      </c>
      <c r="Y16" s="15">
        <v>75.2</v>
      </c>
      <c r="Z16" s="15">
        <v>75</v>
      </c>
      <c r="AA16" s="15">
        <v>74</v>
      </c>
      <c r="AB16" s="15">
        <v>74</v>
      </c>
      <c r="AC16" s="15">
        <v>71.599999999999994</v>
      </c>
      <c r="AD16" s="15">
        <v>69</v>
      </c>
      <c r="AE16" s="15">
        <v>66.400000000000006</v>
      </c>
      <c r="AF16" s="15">
        <v>64.599999999999994</v>
      </c>
      <c r="AG16" s="15">
        <v>63.5</v>
      </c>
      <c r="AH16" s="15">
        <v>61.6</v>
      </c>
      <c r="AI16" s="15">
        <v>62.4</v>
      </c>
      <c r="AJ16" s="15">
        <v>63.7</v>
      </c>
      <c r="AK16" s="15">
        <v>64.5</v>
      </c>
      <c r="AL16" s="15">
        <v>64.400000000000006</v>
      </c>
      <c r="AM16" s="15">
        <v>62.9</v>
      </c>
      <c r="AN16" s="15">
        <v>60.1</v>
      </c>
      <c r="AO16" s="15">
        <v>58.4</v>
      </c>
      <c r="AP16" s="15">
        <v>60.8</v>
      </c>
      <c r="AQ16" s="15">
        <v>63.3</v>
      </c>
      <c r="AR16" s="15">
        <v>64.099999999999994</v>
      </c>
      <c r="AS16" s="15">
        <v>66</v>
      </c>
      <c r="AT16" s="15">
        <v>69.5</v>
      </c>
      <c r="AU16" s="15">
        <v>71.3</v>
      </c>
      <c r="AV16" s="15">
        <v>71.2</v>
      </c>
      <c r="AW16" s="15">
        <v>71.8</v>
      </c>
      <c r="AX16" s="15">
        <v>70.2</v>
      </c>
      <c r="AY16" s="56">
        <v>69.328588644888399</v>
      </c>
      <c r="AZ16" s="56">
        <v>67.263127523711603</v>
      </c>
      <c r="BA16" s="56">
        <v>70.360952912914698</v>
      </c>
      <c r="BB16" s="56">
        <v>69.010894033526</v>
      </c>
      <c r="BC16" s="56">
        <v>67.279190828872899</v>
      </c>
      <c r="BD16" s="56">
        <v>66.385123197714194</v>
      </c>
      <c r="BE16" s="56">
        <v>66.936804053459696</v>
      </c>
      <c r="BF16" s="56">
        <v>67.946743997498402</v>
      </c>
      <c r="BG16" s="56">
        <v>68.900540179784599</v>
      </c>
      <c r="BH16" s="56">
        <v>69.697572714331301</v>
      </c>
      <c r="BI16" s="56">
        <v>69.847882971466106</v>
      </c>
      <c r="BJ16" s="56">
        <v>70.801791593103502</v>
      </c>
    </row>
    <row r="17" spans="1:63" ht="15" customHeight="1" x14ac:dyDescent="0.25">
      <c r="A17" s="58"/>
      <c r="B17" s="3"/>
      <c r="C17" s="3"/>
      <c r="D17" s="3"/>
      <c r="E17" s="3"/>
      <c r="F17" s="3"/>
      <c r="G17" s="3"/>
      <c r="H17" s="3"/>
      <c r="I17" s="3"/>
      <c r="J17" s="3"/>
      <c r="K17" s="3"/>
      <c r="L17" s="3"/>
      <c r="M17" s="3"/>
      <c r="N17" s="3"/>
      <c r="O17" s="3"/>
      <c r="P17" s="3"/>
      <c r="Q17" s="3"/>
      <c r="R17" s="3"/>
      <c r="S17" s="3"/>
      <c r="T17" s="3"/>
      <c r="U17" s="3"/>
      <c r="V17" s="3"/>
      <c r="W17" s="3"/>
      <c r="X17" s="3"/>
      <c r="Y17" s="3"/>
      <c r="Z17" s="3"/>
      <c r="AA17" s="3"/>
    </row>
    <row r="18" spans="1:63" ht="15" customHeight="1" x14ac:dyDescent="0.25">
      <c r="A18" s="48" t="s">
        <v>287</v>
      </c>
      <c r="B18" s="3"/>
      <c r="C18" s="3"/>
      <c r="D18" s="3"/>
      <c r="E18" s="3"/>
      <c r="F18" s="3"/>
      <c r="G18" s="3"/>
      <c r="H18" s="3"/>
      <c r="I18" s="3"/>
      <c r="J18" s="3"/>
      <c r="K18" s="3"/>
      <c r="L18" s="3"/>
      <c r="M18" s="3"/>
      <c r="N18" s="3"/>
      <c r="O18" s="3"/>
      <c r="P18" s="3"/>
      <c r="Q18" s="3"/>
      <c r="R18" s="3"/>
      <c r="S18" s="3"/>
      <c r="T18" s="3"/>
      <c r="U18" s="3"/>
      <c r="V18" s="3"/>
      <c r="W18" s="3"/>
      <c r="X18" s="3"/>
      <c r="Y18" s="3"/>
      <c r="Z18" s="3"/>
      <c r="AA18" s="3"/>
    </row>
    <row r="19" spans="1:63" ht="15" customHeight="1" x14ac:dyDescent="0.25">
      <c r="A19" s="57" t="s">
        <v>281</v>
      </c>
      <c r="B19" s="3"/>
      <c r="C19" s="3"/>
      <c r="D19" s="3"/>
      <c r="E19" s="3"/>
      <c r="F19" s="3"/>
      <c r="G19" s="3"/>
      <c r="H19" s="3"/>
      <c r="I19" s="3"/>
      <c r="J19" s="3"/>
      <c r="K19" s="3"/>
      <c r="L19" s="3"/>
      <c r="M19" s="3"/>
      <c r="N19" s="3"/>
      <c r="O19" s="3"/>
      <c r="P19" s="3"/>
      <c r="Q19" s="3"/>
      <c r="R19" s="3"/>
      <c r="S19" s="3"/>
      <c r="T19" s="3"/>
      <c r="U19" s="3"/>
      <c r="V19" s="3"/>
      <c r="W19" s="3"/>
      <c r="X19" s="3"/>
      <c r="Y19" s="3"/>
      <c r="Z19" s="3"/>
      <c r="AA19" s="3"/>
      <c r="AY19" s="17"/>
      <c r="AZ19" s="17"/>
      <c r="BA19" s="17"/>
      <c r="BB19" s="17"/>
      <c r="BC19" s="17"/>
      <c r="BD19" s="17"/>
      <c r="BE19" s="17"/>
    </row>
    <row r="20" spans="1:63" ht="15" customHeight="1" x14ac:dyDescent="0.25">
      <c r="A20" s="58" t="s">
        <v>282</v>
      </c>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v>-0.25</v>
      </c>
      <c r="AC20" s="17">
        <v>-0.25</v>
      </c>
      <c r="AD20" s="17">
        <v>-0.75</v>
      </c>
      <c r="AE20" s="17">
        <v>-0.5</v>
      </c>
      <c r="AF20" s="17">
        <v>0</v>
      </c>
      <c r="AG20" s="17">
        <v>1.25</v>
      </c>
      <c r="AH20" s="17">
        <v>2.25</v>
      </c>
      <c r="AI20" s="17">
        <v>3.75</v>
      </c>
      <c r="AJ20" s="17">
        <v>4.25</v>
      </c>
      <c r="AK20" s="17">
        <v>4</v>
      </c>
      <c r="AL20" s="17">
        <v>2.75</v>
      </c>
      <c r="AM20" s="17">
        <v>2.25</v>
      </c>
      <c r="AN20" s="17">
        <v>1.75</v>
      </c>
      <c r="AO20" s="17">
        <v>1.25</v>
      </c>
      <c r="AP20" s="17">
        <v>1.75</v>
      </c>
      <c r="AQ20" s="17">
        <v>3</v>
      </c>
      <c r="AR20" s="17">
        <v>3</v>
      </c>
      <c r="AS20" s="17">
        <v>3.75</v>
      </c>
      <c r="AT20" s="17">
        <v>2.75</v>
      </c>
      <c r="AU20" s="17">
        <v>1.75</v>
      </c>
      <c r="AV20" s="17">
        <v>2</v>
      </c>
      <c r="AW20" s="17">
        <v>4</v>
      </c>
      <c r="AX20" s="17">
        <v>6.25</v>
      </c>
      <c r="AY20" s="17">
        <v>9.25</v>
      </c>
      <c r="AZ20" s="17">
        <v>12.75</v>
      </c>
      <c r="BA20" s="17">
        <v>15.75</v>
      </c>
      <c r="BB20" s="17">
        <v>20.25</v>
      </c>
      <c r="BC20" s="17">
        <v>24.75</v>
      </c>
      <c r="BD20" s="17">
        <v>28.25</v>
      </c>
      <c r="BE20" s="17">
        <v>33.25</v>
      </c>
      <c r="BF20" s="17">
        <v>39.25</v>
      </c>
      <c r="BG20" s="17">
        <v>45.25</v>
      </c>
      <c r="BH20" s="17">
        <v>52</v>
      </c>
      <c r="BI20" s="17">
        <v>58.25</v>
      </c>
      <c r="BJ20" s="17">
        <v>64.75</v>
      </c>
    </row>
    <row r="21" spans="1:63" ht="15" customHeight="1" x14ac:dyDescent="0.25">
      <c r="A21" s="58" t="s">
        <v>283</v>
      </c>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v>-2</v>
      </c>
      <c r="AC21" s="17">
        <v>-2.5</v>
      </c>
      <c r="AD21" s="17">
        <v>-2.25</v>
      </c>
      <c r="AE21" s="17">
        <v>-1.25</v>
      </c>
      <c r="AF21" s="17">
        <v>0.25</v>
      </c>
      <c r="AG21" s="17">
        <v>2.5</v>
      </c>
      <c r="AH21" s="17">
        <v>5</v>
      </c>
      <c r="AI21" s="17">
        <v>4.5</v>
      </c>
      <c r="AJ21" s="17">
        <v>4.25</v>
      </c>
      <c r="AK21" s="17">
        <v>4.25</v>
      </c>
      <c r="AL21" s="17">
        <v>4.5</v>
      </c>
      <c r="AM21" s="17">
        <v>4.5</v>
      </c>
      <c r="AN21" s="17">
        <v>5.5</v>
      </c>
      <c r="AO21" s="17">
        <v>7.5</v>
      </c>
      <c r="AP21" s="17">
        <v>4.75</v>
      </c>
      <c r="AQ21" s="17">
        <v>0.75</v>
      </c>
      <c r="AR21" s="17">
        <v>-2.75</v>
      </c>
      <c r="AS21" s="17">
        <v>-6</v>
      </c>
      <c r="AT21" s="17">
        <v>-10.25</v>
      </c>
      <c r="AU21" s="17">
        <v>-12.75</v>
      </c>
      <c r="AV21" s="17">
        <v>-15</v>
      </c>
      <c r="AW21" s="17">
        <v>-16</v>
      </c>
      <c r="AX21" s="17">
        <v>-15.5</v>
      </c>
      <c r="AY21" s="17">
        <v>-13.75</v>
      </c>
      <c r="AZ21" s="17">
        <v>-9.5</v>
      </c>
      <c r="BA21" s="17">
        <v>-9.5</v>
      </c>
      <c r="BB21" s="17">
        <v>-9</v>
      </c>
      <c r="BC21" s="17">
        <v>-4.25</v>
      </c>
      <c r="BD21" s="17">
        <v>0.5</v>
      </c>
      <c r="BE21" s="17">
        <v>5.25</v>
      </c>
      <c r="BF21" s="17">
        <v>10.25</v>
      </c>
      <c r="BG21" s="17">
        <v>15.25</v>
      </c>
      <c r="BH21" s="17">
        <v>20.5</v>
      </c>
      <c r="BI21" s="17">
        <v>25.5</v>
      </c>
      <c r="BJ21" s="17">
        <v>30.5</v>
      </c>
    </row>
    <row r="22" spans="1:63" ht="15" customHeight="1" x14ac:dyDescent="0.25">
      <c r="A22" s="58"/>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17"/>
      <c r="AZ22" s="17"/>
      <c r="BA22" s="17"/>
      <c r="BB22" s="17"/>
      <c r="BC22" s="17"/>
      <c r="BD22" s="17"/>
      <c r="BE22" s="17"/>
      <c r="BF22" s="52"/>
      <c r="BG22" s="52"/>
      <c r="BH22" s="52"/>
      <c r="BI22" s="52"/>
      <c r="BJ22" s="52"/>
    </row>
    <row r="23" spans="1:63" ht="15" customHeight="1" x14ac:dyDescent="0.25">
      <c r="A23" s="57" t="s">
        <v>284</v>
      </c>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row>
    <row r="24" spans="1:63" ht="15" customHeight="1" x14ac:dyDescent="0.25">
      <c r="A24" s="58" t="s">
        <v>285</v>
      </c>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v>-0.5</v>
      </c>
      <c r="AC24" s="17">
        <v>0</v>
      </c>
      <c r="AD24" s="17">
        <v>0</v>
      </c>
      <c r="AE24" s="17">
        <v>0</v>
      </c>
      <c r="AF24" s="17">
        <v>0.75</v>
      </c>
      <c r="AG24" s="17">
        <v>0.75</v>
      </c>
      <c r="AH24" s="17">
        <v>-1.5</v>
      </c>
      <c r="AI24" s="17">
        <v>-2.5</v>
      </c>
      <c r="AJ24" s="17">
        <v>-2.75</v>
      </c>
      <c r="AK24" s="17">
        <v>-0.75</v>
      </c>
      <c r="AL24" s="17">
        <v>0.25</v>
      </c>
      <c r="AM24" s="17">
        <v>0.25</v>
      </c>
      <c r="AN24" s="17">
        <v>0.75</v>
      </c>
      <c r="AO24" s="17">
        <v>-0.75</v>
      </c>
      <c r="AP24" s="17">
        <v>-4</v>
      </c>
      <c r="AQ24" s="17">
        <v>-7.25</v>
      </c>
      <c r="AR24" s="17">
        <v>-10.5</v>
      </c>
      <c r="AS24" s="17">
        <v>-15</v>
      </c>
      <c r="AT24" s="17">
        <v>-18.25</v>
      </c>
      <c r="AU24" s="17">
        <v>-21</v>
      </c>
      <c r="AV24" s="17">
        <v>-20.5</v>
      </c>
      <c r="AW24" s="17">
        <v>-17.25</v>
      </c>
      <c r="AX24" s="17">
        <v>-15.75</v>
      </c>
      <c r="AY24" s="17">
        <v>-14.5</v>
      </c>
      <c r="AZ24" s="17">
        <v>-15.25</v>
      </c>
      <c r="BA24" s="17">
        <v>-15</v>
      </c>
      <c r="BB24" s="17">
        <v>-14.5</v>
      </c>
      <c r="BC24" s="17">
        <v>-13.5</v>
      </c>
      <c r="BD24" s="17">
        <v>-14.25</v>
      </c>
      <c r="BE24" s="17">
        <v>-12.75</v>
      </c>
      <c r="BF24" s="17">
        <v>-12.75</v>
      </c>
      <c r="BG24" s="17">
        <v>-12.75</v>
      </c>
      <c r="BH24" s="17">
        <v>-12.75</v>
      </c>
      <c r="BI24" s="17">
        <v>-12.75</v>
      </c>
      <c r="BJ24" s="17">
        <v>-12.75</v>
      </c>
      <c r="BK24" s="19"/>
    </row>
    <row r="25" spans="1:63" ht="15" customHeight="1" x14ac:dyDescent="0.25">
      <c r="A25" s="58" t="s">
        <v>286</v>
      </c>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v>-1.25</v>
      </c>
      <c r="AC25" s="17">
        <v>-1.25</v>
      </c>
      <c r="AD25" s="17">
        <v>-1.75</v>
      </c>
      <c r="AE25" s="17">
        <v>-1.75</v>
      </c>
      <c r="AF25" s="17">
        <v>-1.25</v>
      </c>
      <c r="AG25" s="17">
        <v>0</v>
      </c>
      <c r="AH25" s="17">
        <v>0.25</v>
      </c>
      <c r="AI25" s="17">
        <v>-2</v>
      </c>
      <c r="AJ25" s="17">
        <v>-2.25</v>
      </c>
      <c r="AK25" s="17">
        <v>-3.75</v>
      </c>
      <c r="AL25" s="17">
        <v>-5.75</v>
      </c>
      <c r="AM25" s="17">
        <v>-7.25</v>
      </c>
      <c r="AN25" s="17">
        <v>-7.5</v>
      </c>
      <c r="AO25" s="17">
        <v>-6.75</v>
      </c>
      <c r="AP25" s="17">
        <v>-9.25</v>
      </c>
      <c r="AQ25" s="17">
        <v>-5.25</v>
      </c>
      <c r="AR25" s="17">
        <v>-4.5</v>
      </c>
      <c r="AS25" s="17">
        <v>-3.5</v>
      </c>
      <c r="AT25" s="17">
        <v>-1.5</v>
      </c>
      <c r="AU25" s="17">
        <v>-1.5</v>
      </c>
      <c r="AV25" s="17">
        <v>-2.5</v>
      </c>
      <c r="AW25" s="17">
        <v>-0.75</v>
      </c>
      <c r="AX25" s="17">
        <v>-0.25</v>
      </c>
      <c r="AY25" s="17">
        <v>0</v>
      </c>
      <c r="AZ25" s="17">
        <v>0</v>
      </c>
      <c r="BA25" s="17">
        <v>-0.75</v>
      </c>
      <c r="BB25" s="17">
        <v>-1.25</v>
      </c>
      <c r="BC25" s="17">
        <v>-0.5</v>
      </c>
      <c r="BD25" s="17">
        <v>0.25</v>
      </c>
      <c r="BE25" s="17">
        <v>0.25</v>
      </c>
      <c r="BF25" s="17">
        <v>0.5</v>
      </c>
      <c r="BG25" s="17">
        <v>-2</v>
      </c>
      <c r="BH25" s="17">
        <v>-2</v>
      </c>
      <c r="BI25" s="17">
        <v>-2</v>
      </c>
      <c r="BJ25" s="17">
        <v>-2</v>
      </c>
    </row>
    <row r="26" spans="1:63" ht="15" customHeight="1" x14ac:dyDescent="0.25">
      <c r="A26" s="49"/>
      <c r="B26" s="49"/>
      <c r="C26" s="49"/>
      <c r="D26" s="49"/>
      <c r="E26" s="49"/>
      <c r="F26" s="49"/>
      <c r="G26" s="49"/>
      <c r="H26" s="49"/>
      <c r="I26" s="49"/>
      <c r="J26" s="49"/>
      <c r="K26" s="49"/>
      <c r="L26" s="49"/>
      <c r="M26" s="49"/>
      <c r="N26" s="49"/>
      <c r="O26" s="49"/>
      <c r="P26" s="49"/>
      <c r="Q26" s="49"/>
      <c r="R26" s="49"/>
      <c r="S26" s="49"/>
      <c r="T26" s="49"/>
      <c r="U26" s="49"/>
      <c r="V26" s="49"/>
      <c r="W26" s="49"/>
      <c r="X26" s="49"/>
      <c r="Y26" s="49"/>
      <c r="Z26" s="49"/>
      <c r="AA26" s="49"/>
      <c r="AB26" s="49"/>
      <c r="AY26" s="17"/>
      <c r="AZ26" s="17"/>
      <c r="BA26" s="17"/>
      <c r="BB26" s="17"/>
      <c r="BC26" s="17"/>
      <c r="BD26" s="17"/>
      <c r="BE26" s="17"/>
      <c r="BF26" s="17"/>
      <c r="BG26" s="17"/>
      <c r="BH26" s="17"/>
      <c r="BI26" s="17"/>
      <c r="BJ26" s="17"/>
    </row>
    <row r="27" spans="1:63" ht="15" customHeight="1" x14ac:dyDescent="0.25">
      <c r="A27" s="50"/>
      <c r="B27" s="3"/>
      <c r="C27" s="3"/>
      <c r="D27" s="3"/>
      <c r="E27" s="3"/>
      <c r="F27" s="3"/>
      <c r="G27" s="3"/>
      <c r="H27" s="3"/>
      <c r="I27" s="3"/>
      <c r="J27" s="3"/>
      <c r="K27" s="3"/>
      <c r="L27" s="3"/>
      <c r="M27" s="3"/>
      <c r="N27" s="3"/>
      <c r="O27" s="3"/>
      <c r="P27" s="3"/>
      <c r="Q27" s="3"/>
      <c r="R27" s="3"/>
      <c r="S27" s="3"/>
      <c r="T27" s="3"/>
      <c r="U27" s="3"/>
      <c r="V27" s="3"/>
      <c r="W27" s="3"/>
      <c r="X27" s="3"/>
      <c r="Y27" s="3"/>
      <c r="Z27" s="3"/>
      <c r="AA27" s="3"/>
      <c r="AB27" s="3"/>
    </row>
    <row r="28" spans="1:63" ht="15" customHeight="1" x14ac:dyDescent="0.25">
      <c r="A28" s="50"/>
      <c r="AY28" s="17"/>
      <c r="AZ28" s="17"/>
      <c r="BA28" s="17"/>
      <c r="BB28" s="17"/>
      <c r="BC28" s="17"/>
      <c r="BD28" s="17"/>
      <c r="BE28" s="17"/>
      <c r="BF28" s="17"/>
      <c r="BG28" s="17"/>
      <c r="BH28" s="17"/>
      <c r="BI28" s="17"/>
      <c r="BJ28" s="17"/>
    </row>
    <row r="29" spans="1:63" ht="15" customHeight="1" x14ac:dyDescent="0.25">
      <c r="A29" s="50"/>
      <c r="AB29" s="43"/>
      <c r="AY29" s="17"/>
      <c r="AZ29" s="17"/>
      <c r="BA29" s="17"/>
      <c r="BB29" s="17"/>
      <c r="BC29" s="17"/>
      <c r="BD29" s="17"/>
      <c r="BE29" s="17"/>
      <c r="BF29" s="19"/>
      <c r="BG29" s="19"/>
      <c r="BH29" s="19"/>
      <c r="BI29" s="19"/>
      <c r="BJ29" s="19"/>
    </row>
    <row r="30" spans="1:63" ht="15" customHeight="1" x14ac:dyDescent="0.25">
      <c r="A30" s="43"/>
      <c r="AY30" s="17"/>
      <c r="AZ30" s="17"/>
      <c r="BA30" s="17"/>
      <c r="BB30" s="17"/>
      <c r="BC30" s="17"/>
      <c r="BD30" s="17"/>
      <c r="BE30" s="17"/>
      <c r="BF30" s="19"/>
      <c r="BG30" s="19"/>
      <c r="BH30" s="19"/>
      <c r="BI30" s="19"/>
      <c r="BJ30" s="19"/>
    </row>
    <row r="31" spans="1:63" ht="15" customHeight="1" x14ac:dyDescent="0.25">
      <c r="AY31" s="17"/>
      <c r="AZ31" s="17"/>
      <c r="BA31" s="17"/>
      <c r="BB31" s="17"/>
      <c r="BC31" s="17"/>
      <c r="BD31" s="17"/>
      <c r="BE31" s="17"/>
    </row>
    <row r="32" spans="1:63" ht="15" customHeight="1" x14ac:dyDescent="0.25">
      <c r="AY32" s="17"/>
      <c r="AZ32" s="17"/>
      <c r="BA32" s="17"/>
      <c r="BB32" s="17"/>
      <c r="BC32" s="17"/>
      <c r="BD32" s="17"/>
      <c r="BE32" s="17"/>
    </row>
    <row r="33" spans="51:57" ht="15" customHeight="1" x14ac:dyDescent="0.25">
      <c r="AY33" s="17"/>
      <c r="AZ33" s="17"/>
      <c r="BA33" s="17"/>
      <c r="BB33" s="17"/>
      <c r="BC33" s="17"/>
      <c r="BD33" s="17"/>
      <c r="BE33" s="17"/>
    </row>
    <row r="34" spans="51:57" ht="15" customHeight="1" x14ac:dyDescent="0.2"/>
  </sheetData>
  <hyperlinks>
    <hyperlink ref="A1" location="contents!A1" display="to contents" xr:uid="{00000000-0004-0000-1700-000000000000}"/>
  </hyperlinks>
  <pageMargins left="0.7" right="0.7" top="0.75" bottom="0.75" header="0.3" footer="0.3"/>
  <pageSetup paperSize="9" orientation="portrait" horizontalDpi="90" verticalDpi="9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D55"/>
  <sheetViews>
    <sheetView workbookViewId="0"/>
  </sheetViews>
  <sheetFormatPr defaultColWidth="11.42578125" defaultRowHeight="12.75" x14ac:dyDescent="0.2"/>
  <cols>
    <col min="1" max="1" width="65.7109375" customWidth="1"/>
    <col min="2" max="31" width="8" customWidth="1"/>
  </cols>
  <sheetData>
    <row r="1" spans="1:30" ht="15" x14ac:dyDescent="0.25">
      <c r="A1" s="5" t="s">
        <v>443</v>
      </c>
    </row>
    <row r="2" spans="1:30" ht="15" x14ac:dyDescent="0.25">
      <c r="A2" s="3"/>
    </row>
    <row r="3" spans="1:30" ht="33" customHeight="1" x14ac:dyDescent="0.25">
      <c r="A3" s="60" t="s">
        <v>488</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row>
    <row r="4" spans="1:30" ht="16.5" customHeight="1" x14ac:dyDescent="0.25">
      <c r="A4" s="3"/>
      <c r="B4" s="3">
        <v>2001</v>
      </c>
      <c r="C4" s="3">
        <v>2002</v>
      </c>
      <c r="D4" s="3">
        <v>2003</v>
      </c>
      <c r="E4" s="3">
        <v>2004</v>
      </c>
      <c r="F4" s="3">
        <v>2005</v>
      </c>
      <c r="G4" s="3">
        <v>2006</v>
      </c>
      <c r="H4" s="3">
        <v>2007</v>
      </c>
      <c r="I4" s="3">
        <v>2008</v>
      </c>
      <c r="J4" s="3">
        <v>2009</v>
      </c>
      <c r="K4" s="3">
        <v>2010</v>
      </c>
      <c r="L4" s="3">
        <v>2011</v>
      </c>
      <c r="M4" s="3">
        <v>2012</v>
      </c>
      <c r="N4" s="3">
        <v>2013</v>
      </c>
      <c r="O4" s="3">
        <v>2014</v>
      </c>
      <c r="P4" s="3">
        <v>2015</v>
      </c>
      <c r="Q4" s="3">
        <v>2016</v>
      </c>
      <c r="R4" s="3">
        <v>2017</v>
      </c>
      <c r="S4" s="3">
        <v>2018</v>
      </c>
      <c r="T4" s="3">
        <v>2019</v>
      </c>
      <c r="U4" s="3">
        <v>2020</v>
      </c>
      <c r="V4" s="3">
        <v>2021</v>
      </c>
      <c r="W4" s="3">
        <v>2022</v>
      </c>
      <c r="X4" s="3">
        <v>2023</v>
      </c>
      <c r="Y4" s="3">
        <v>2024</v>
      </c>
      <c r="Z4" s="3">
        <v>2025</v>
      </c>
      <c r="AA4" s="3">
        <v>2026</v>
      </c>
      <c r="AB4" s="3">
        <v>2027</v>
      </c>
      <c r="AC4" s="3">
        <v>2028</v>
      </c>
      <c r="AD4" s="3">
        <v>2029</v>
      </c>
    </row>
    <row r="5" spans="1:30" ht="15" x14ac:dyDescent="0.2">
      <c r="A5" s="48" t="s">
        <v>290</v>
      </c>
    </row>
    <row r="6" spans="1:30" ht="15" x14ac:dyDescent="0.2">
      <c r="A6" s="57" t="s">
        <v>291</v>
      </c>
    </row>
    <row r="7" spans="1:30" ht="15" x14ac:dyDescent="0.25">
      <c r="A7" s="46" t="s">
        <v>292</v>
      </c>
      <c r="B7" s="17">
        <v>17.899999999999999</v>
      </c>
      <c r="C7" s="17">
        <v>17.899999999999999</v>
      </c>
      <c r="D7" s="17">
        <v>17.899999999999999</v>
      </c>
      <c r="E7" s="17">
        <v>17.899999999999999</v>
      </c>
      <c r="F7" s="17">
        <v>17.899999999999999</v>
      </c>
      <c r="G7" s="17">
        <v>17.899999999999999</v>
      </c>
      <c r="H7" s="17">
        <v>17.899999999999999</v>
      </c>
      <c r="I7" s="17">
        <v>17.899999999999999</v>
      </c>
      <c r="J7" s="17">
        <v>17.899999999999999</v>
      </c>
      <c r="K7" s="17">
        <v>17.899999999999999</v>
      </c>
      <c r="L7" s="17">
        <v>17.899999999999999</v>
      </c>
      <c r="M7" s="17">
        <v>17.899999999999999</v>
      </c>
      <c r="N7" s="17">
        <v>17.899999999999999</v>
      </c>
      <c r="O7" s="17">
        <v>17.899999999999999</v>
      </c>
      <c r="P7" s="17">
        <v>17.899999999999999</v>
      </c>
      <c r="Q7" s="17">
        <v>17.899999999999999</v>
      </c>
      <c r="R7" s="17">
        <v>17.899999999999999</v>
      </c>
      <c r="S7" s="17">
        <v>17.899999999999999</v>
      </c>
      <c r="T7" s="17">
        <v>17.899999999999999</v>
      </c>
      <c r="U7" s="17">
        <v>17.899999999999999</v>
      </c>
      <c r="V7" s="17">
        <v>17.899999999999999</v>
      </c>
      <c r="W7" s="17">
        <v>17.899999999999999</v>
      </c>
      <c r="X7" s="17">
        <v>17.899999999999999</v>
      </c>
      <c r="Y7" s="17">
        <v>17.899999999999999</v>
      </c>
      <c r="Z7" s="17">
        <v>17.899999999999999</v>
      </c>
      <c r="AA7" s="17">
        <v>17.899999999999999</v>
      </c>
      <c r="AB7" s="17">
        <v>17.899999999999999</v>
      </c>
      <c r="AC7" s="17">
        <v>17.899999999999999</v>
      </c>
      <c r="AD7" s="17">
        <v>17.899999999999999</v>
      </c>
    </row>
    <row r="8" spans="1:30" ht="15" x14ac:dyDescent="0.25">
      <c r="A8" s="46" t="s">
        <v>387</v>
      </c>
      <c r="B8" s="64">
        <v>1.25</v>
      </c>
      <c r="C8" s="64">
        <v>1.25</v>
      </c>
      <c r="D8" s="64">
        <v>1.25</v>
      </c>
      <c r="E8" s="64">
        <v>1.25</v>
      </c>
      <c r="F8" s="64">
        <v>1.25</v>
      </c>
      <c r="G8" s="64">
        <v>1.25</v>
      </c>
      <c r="H8" s="64">
        <v>1.25</v>
      </c>
      <c r="I8" s="64">
        <v>1.1000000000000001</v>
      </c>
      <c r="J8" s="64">
        <v>1.1000000000000001</v>
      </c>
      <c r="K8" s="64">
        <v>1.1000000000000001</v>
      </c>
      <c r="L8" s="64">
        <v>1.1000000000000001</v>
      </c>
      <c r="M8" s="64">
        <v>1.1000000000000001</v>
      </c>
      <c r="N8" s="64">
        <v>0.6</v>
      </c>
      <c r="O8" s="64">
        <v>0.6</v>
      </c>
      <c r="P8" s="64">
        <v>0.6</v>
      </c>
      <c r="Q8" s="64">
        <v>0.6</v>
      </c>
      <c r="R8" s="64">
        <v>0.1</v>
      </c>
      <c r="S8" s="64">
        <v>0.1</v>
      </c>
      <c r="T8" s="64">
        <v>0.1</v>
      </c>
      <c r="U8" s="64">
        <v>0.1</v>
      </c>
      <c r="V8" s="64">
        <v>0.1</v>
      </c>
      <c r="W8" s="64">
        <v>0.1</v>
      </c>
      <c r="X8" s="64">
        <v>0.1</v>
      </c>
      <c r="Y8" s="64">
        <v>0.1</v>
      </c>
      <c r="Z8" s="64">
        <v>0.1</v>
      </c>
      <c r="AA8" s="64">
        <v>0.1</v>
      </c>
      <c r="AB8" s="64">
        <v>0.1</v>
      </c>
      <c r="AC8" s="64">
        <v>0.1</v>
      </c>
      <c r="AD8" s="64">
        <v>0.1</v>
      </c>
    </row>
    <row r="9" spans="1:30" ht="15" x14ac:dyDescent="0.25">
      <c r="A9" s="58" t="s">
        <v>293</v>
      </c>
      <c r="B9" s="64">
        <v>10.25</v>
      </c>
      <c r="C9" s="64">
        <v>10.25</v>
      </c>
      <c r="D9" s="64">
        <v>12.3</v>
      </c>
      <c r="E9" s="64">
        <v>13.4</v>
      </c>
      <c r="F9" s="64">
        <v>13.45</v>
      </c>
      <c r="G9" s="64">
        <v>12.55</v>
      </c>
      <c r="H9" s="64">
        <v>12</v>
      </c>
      <c r="I9" s="64">
        <v>12.15</v>
      </c>
      <c r="J9" s="64">
        <v>12.15</v>
      </c>
      <c r="K9" s="64">
        <v>12.15</v>
      </c>
      <c r="L9" s="64">
        <v>12.15</v>
      </c>
      <c r="M9" s="64">
        <v>12.15</v>
      </c>
      <c r="N9" s="64">
        <v>12.65</v>
      </c>
      <c r="O9" s="64">
        <v>12.65</v>
      </c>
      <c r="P9" s="64">
        <v>9.65</v>
      </c>
      <c r="Q9" s="64">
        <v>9.65</v>
      </c>
      <c r="R9" s="64">
        <v>9.65</v>
      </c>
      <c r="S9" s="64">
        <v>9.65</v>
      </c>
      <c r="T9" s="64">
        <v>9.65</v>
      </c>
      <c r="U9" s="64">
        <v>9.65</v>
      </c>
      <c r="V9" s="64">
        <v>9.65</v>
      </c>
      <c r="W9" s="64">
        <v>9.65</v>
      </c>
      <c r="X9" s="64">
        <v>9.65</v>
      </c>
      <c r="Y9" s="64">
        <v>9.65</v>
      </c>
      <c r="Z9" s="64">
        <v>9.65</v>
      </c>
      <c r="AA9" s="64">
        <v>9.65</v>
      </c>
      <c r="AB9" s="64">
        <v>9.65</v>
      </c>
      <c r="AC9" s="64">
        <v>9.65</v>
      </c>
      <c r="AD9" s="64">
        <v>9.65</v>
      </c>
    </row>
    <row r="10" spans="1:30" ht="15" x14ac:dyDescent="0.2">
      <c r="A10" s="58" t="s">
        <v>294</v>
      </c>
      <c r="B10" s="62">
        <v>2.95</v>
      </c>
      <c r="C10" s="62">
        <v>2.95</v>
      </c>
      <c r="D10" s="62">
        <v>1.7</v>
      </c>
      <c r="E10" s="62">
        <v>1</v>
      </c>
      <c r="F10" s="62">
        <v>1.8</v>
      </c>
      <c r="G10" s="62">
        <v>2.4500000000000002</v>
      </c>
      <c r="H10" s="62">
        <v>2.5</v>
      </c>
      <c r="I10" s="62">
        <v>2.4500000000000002</v>
      </c>
      <c r="J10" s="62">
        <v>2.35</v>
      </c>
      <c r="K10" s="62">
        <v>2.2999999999999998</v>
      </c>
      <c r="L10" s="62">
        <v>1.85</v>
      </c>
      <c r="M10" s="62">
        <v>1.95</v>
      </c>
      <c r="N10" s="62">
        <v>5.85</v>
      </c>
      <c r="O10" s="62">
        <v>5.0999999999999996</v>
      </c>
      <c r="P10" s="62">
        <v>8.35</v>
      </c>
      <c r="Q10" s="62">
        <v>8.4</v>
      </c>
      <c r="R10" s="62">
        <v>8.9</v>
      </c>
      <c r="S10" s="62">
        <v>8.9</v>
      </c>
      <c r="T10" s="62">
        <v>9</v>
      </c>
      <c r="U10" s="62">
        <v>9.6999999999999993</v>
      </c>
      <c r="V10" s="62">
        <v>9.4499999999999993</v>
      </c>
      <c r="W10" s="62">
        <v>9.42</v>
      </c>
      <c r="X10" s="62">
        <v>9.2799999999999994</v>
      </c>
      <c r="Y10" s="62">
        <v>9.32</v>
      </c>
      <c r="Z10" s="62">
        <v>8.17</v>
      </c>
      <c r="AA10" s="62">
        <v>7.98</v>
      </c>
      <c r="AB10" s="62">
        <v>7.86</v>
      </c>
      <c r="AC10" s="62">
        <v>7.71</v>
      </c>
      <c r="AD10" s="62">
        <v>7.66</v>
      </c>
    </row>
    <row r="11" spans="1:30" ht="15" x14ac:dyDescent="0.2">
      <c r="A11" s="58" t="s">
        <v>295</v>
      </c>
      <c r="B11" s="62">
        <v>8.1999999999999993</v>
      </c>
      <c r="C11" s="62">
        <v>8.4499999999999993</v>
      </c>
      <c r="D11" s="62">
        <v>7.2</v>
      </c>
      <c r="E11" s="62">
        <v>7.95</v>
      </c>
      <c r="F11" s="62">
        <v>9.35</v>
      </c>
      <c r="G11" s="62">
        <v>9.75</v>
      </c>
      <c r="H11" s="62">
        <v>10.25</v>
      </c>
      <c r="I11" s="62">
        <v>10.7</v>
      </c>
      <c r="J11" s="62">
        <v>10.85</v>
      </c>
      <c r="K11" s="62">
        <v>10.8</v>
      </c>
      <c r="L11" s="62">
        <v>10.8</v>
      </c>
      <c r="M11" s="62">
        <v>10.8</v>
      </c>
      <c r="N11" s="62">
        <v>10.85</v>
      </c>
      <c r="O11" s="62">
        <v>10.85</v>
      </c>
      <c r="P11" s="62">
        <v>13.85</v>
      </c>
      <c r="Q11" s="62">
        <v>12.25</v>
      </c>
      <c r="R11" s="62">
        <v>13.15</v>
      </c>
      <c r="S11" s="62">
        <v>13.2</v>
      </c>
      <c r="T11" s="62">
        <v>10.45</v>
      </c>
      <c r="U11" s="62">
        <v>9.6999999999999993</v>
      </c>
      <c r="V11" s="62">
        <v>9.4499999999999993</v>
      </c>
      <c r="W11" s="62">
        <v>9.42</v>
      </c>
      <c r="X11" s="62">
        <v>9.2799999999999994</v>
      </c>
      <c r="Y11" s="62">
        <v>9.32</v>
      </c>
      <c r="Z11" s="62">
        <v>8.17</v>
      </c>
      <c r="AA11" s="62">
        <v>7.98</v>
      </c>
      <c r="AB11" s="62">
        <v>7.86</v>
      </c>
      <c r="AC11" s="62">
        <v>7.71</v>
      </c>
      <c r="AD11" s="62">
        <v>7.66</v>
      </c>
    </row>
    <row r="12" spans="1:30" ht="15" x14ac:dyDescent="0.2">
      <c r="A12" s="58" t="s">
        <v>296</v>
      </c>
      <c r="B12" s="62">
        <v>42</v>
      </c>
      <c r="C12" s="62">
        <v>42</v>
      </c>
      <c r="D12" s="62">
        <v>42</v>
      </c>
      <c r="E12" s="62">
        <v>42</v>
      </c>
      <c r="F12" s="62">
        <v>42</v>
      </c>
      <c r="G12" s="62">
        <v>42</v>
      </c>
      <c r="H12" s="62">
        <v>42</v>
      </c>
      <c r="I12" s="62">
        <v>42</v>
      </c>
      <c r="J12" s="62">
        <v>42</v>
      </c>
      <c r="K12" s="62">
        <v>42</v>
      </c>
      <c r="L12" s="62">
        <v>42</v>
      </c>
      <c r="M12" s="62">
        <v>42</v>
      </c>
      <c r="N12" s="62">
        <v>42</v>
      </c>
      <c r="O12" s="62">
        <v>42</v>
      </c>
      <c r="P12" s="62">
        <v>42</v>
      </c>
      <c r="Q12" s="62">
        <v>40.4</v>
      </c>
      <c r="R12" s="62">
        <v>40.799999999999997</v>
      </c>
      <c r="S12" s="62">
        <v>40.85</v>
      </c>
      <c r="T12" s="62">
        <v>38.1</v>
      </c>
      <c r="U12" s="62">
        <v>37.35</v>
      </c>
      <c r="V12" s="62">
        <v>37.1</v>
      </c>
      <c r="W12" s="62">
        <v>37.07</v>
      </c>
      <c r="X12" s="62">
        <v>36.93</v>
      </c>
      <c r="Y12" s="62">
        <v>36.97</v>
      </c>
      <c r="Z12" s="62">
        <v>37.479999999999997</v>
      </c>
      <c r="AA12" s="62">
        <v>37.54</v>
      </c>
      <c r="AB12" s="62">
        <v>37.54</v>
      </c>
      <c r="AC12" s="62">
        <v>37.44</v>
      </c>
      <c r="AD12" s="62">
        <v>37.39</v>
      </c>
    </row>
    <row r="13" spans="1:30" ht="15" x14ac:dyDescent="0.2">
      <c r="A13" s="58" t="s">
        <v>297</v>
      </c>
      <c r="B13" s="62">
        <v>52</v>
      </c>
      <c r="C13" s="62">
        <v>52</v>
      </c>
      <c r="D13" s="62">
        <v>52</v>
      </c>
      <c r="E13" s="62">
        <v>52</v>
      </c>
      <c r="F13" s="62">
        <v>52</v>
      </c>
      <c r="G13" s="62">
        <v>52</v>
      </c>
      <c r="H13" s="62">
        <v>52</v>
      </c>
      <c r="I13" s="62">
        <v>52</v>
      </c>
      <c r="J13" s="62">
        <v>52</v>
      </c>
      <c r="K13" s="62">
        <v>52</v>
      </c>
      <c r="L13" s="62">
        <v>52</v>
      </c>
      <c r="M13" s="62">
        <v>52</v>
      </c>
      <c r="N13" s="62">
        <v>52</v>
      </c>
      <c r="O13" s="62">
        <v>52</v>
      </c>
      <c r="P13" s="62">
        <v>52</v>
      </c>
      <c r="Q13" s="62">
        <v>52</v>
      </c>
      <c r="R13" s="62">
        <v>52</v>
      </c>
      <c r="S13" s="62">
        <v>51.95</v>
      </c>
      <c r="T13" s="62">
        <v>51.75</v>
      </c>
      <c r="U13" s="62">
        <v>49.5</v>
      </c>
      <c r="V13" s="62">
        <v>49.5</v>
      </c>
      <c r="W13" s="62">
        <v>49.5</v>
      </c>
      <c r="X13" s="62">
        <v>49.5</v>
      </c>
      <c r="Y13" s="62">
        <v>49.5</v>
      </c>
      <c r="Z13" s="62">
        <v>49.5</v>
      </c>
      <c r="AA13" s="62">
        <v>49.5</v>
      </c>
      <c r="AB13" s="62">
        <v>49.5</v>
      </c>
      <c r="AC13" s="62">
        <v>49.5</v>
      </c>
      <c r="AD13" s="62">
        <v>49.5</v>
      </c>
    </row>
    <row r="14" spans="1:30" ht="15" x14ac:dyDescent="0.25">
      <c r="A14" s="58"/>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row>
    <row r="15" spans="1:30" ht="15" x14ac:dyDescent="0.25">
      <c r="A15" s="57" t="s">
        <v>298</v>
      </c>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row>
    <row r="16" spans="1:30" ht="15" x14ac:dyDescent="0.2">
      <c r="A16" s="58" t="s">
        <v>299</v>
      </c>
      <c r="B16" s="62">
        <v>6.1</v>
      </c>
      <c r="C16" s="62">
        <v>5.85</v>
      </c>
      <c r="D16" s="62">
        <v>5.05</v>
      </c>
      <c r="E16" s="62">
        <v>5.3</v>
      </c>
      <c r="F16" s="62">
        <v>5.6</v>
      </c>
      <c r="G16" s="62">
        <v>5.4</v>
      </c>
      <c r="H16" s="62">
        <v>5.15</v>
      </c>
      <c r="I16" s="62">
        <v>5.65</v>
      </c>
      <c r="J16" s="62">
        <v>5.7</v>
      </c>
      <c r="K16" s="62">
        <v>5.7</v>
      </c>
      <c r="L16" s="62">
        <v>5.0999999999999996</v>
      </c>
      <c r="M16" s="62">
        <v>5.05</v>
      </c>
      <c r="N16" s="62">
        <v>4</v>
      </c>
      <c r="O16" s="62">
        <v>4.95</v>
      </c>
      <c r="P16" s="62">
        <v>5.25</v>
      </c>
      <c r="Q16" s="62">
        <v>5.88</v>
      </c>
      <c r="R16" s="62">
        <v>6.16</v>
      </c>
      <c r="S16" s="62">
        <v>6.27</v>
      </c>
      <c r="T16" s="62">
        <v>6.46</v>
      </c>
      <c r="U16" s="62">
        <v>6.77</v>
      </c>
      <c r="V16" s="62">
        <v>7.03</v>
      </c>
      <c r="W16" s="62">
        <v>6.76</v>
      </c>
      <c r="X16" s="62">
        <v>6.87</v>
      </c>
      <c r="Y16" s="62">
        <v>7.29</v>
      </c>
      <c r="Z16" s="62">
        <v>7.39</v>
      </c>
      <c r="AA16" s="62">
        <v>7.32</v>
      </c>
      <c r="AB16" s="62">
        <v>7.41</v>
      </c>
      <c r="AC16" s="62">
        <v>7.35</v>
      </c>
      <c r="AD16" s="62">
        <v>7.35</v>
      </c>
    </row>
    <row r="17" spans="1:30" ht="15" x14ac:dyDescent="0.2">
      <c r="A17" s="58" t="s">
        <v>300</v>
      </c>
      <c r="B17" s="62">
        <v>1.6</v>
      </c>
      <c r="C17" s="62">
        <v>2</v>
      </c>
      <c r="D17" s="62">
        <v>2.35</v>
      </c>
      <c r="E17" s="62">
        <v>2.35</v>
      </c>
      <c r="F17" s="62">
        <v>1.65</v>
      </c>
      <c r="G17" s="62">
        <v>1</v>
      </c>
      <c r="H17" s="62">
        <v>0.5</v>
      </c>
      <c r="I17" s="62">
        <v>0.15</v>
      </c>
      <c r="J17" s="62">
        <v>0.15</v>
      </c>
      <c r="K17" s="62">
        <v>0.05</v>
      </c>
      <c r="L17" s="62">
        <v>0</v>
      </c>
      <c r="M17" s="62">
        <v>0</v>
      </c>
      <c r="N17" s="62">
        <v>0</v>
      </c>
      <c r="O17" s="62">
        <v>0</v>
      </c>
      <c r="P17" s="62">
        <v>0</v>
      </c>
      <c r="Q17" s="62">
        <v>0</v>
      </c>
      <c r="R17" s="62">
        <v>0</v>
      </c>
      <c r="S17" s="62">
        <v>0</v>
      </c>
      <c r="T17" s="62">
        <v>0</v>
      </c>
      <c r="U17" s="62">
        <v>0</v>
      </c>
      <c r="V17" s="62">
        <v>0</v>
      </c>
      <c r="W17" s="62">
        <v>0</v>
      </c>
      <c r="X17" s="62">
        <v>0</v>
      </c>
      <c r="Y17" s="62">
        <v>0</v>
      </c>
      <c r="Z17" s="62">
        <v>0</v>
      </c>
      <c r="AA17" s="62">
        <v>0</v>
      </c>
      <c r="AB17" s="62">
        <v>0</v>
      </c>
      <c r="AC17" s="62">
        <v>0</v>
      </c>
      <c r="AD17" s="62">
        <v>0</v>
      </c>
    </row>
    <row r="18" spans="1:30" ht="15" x14ac:dyDescent="0.2">
      <c r="A18" s="58" t="s">
        <v>301</v>
      </c>
      <c r="B18" s="62">
        <v>0</v>
      </c>
      <c r="C18" s="62">
        <v>0</v>
      </c>
      <c r="D18" s="62">
        <v>0</v>
      </c>
      <c r="E18" s="62">
        <v>0</v>
      </c>
      <c r="F18" s="62">
        <v>0</v>
      </c>
      <c r="G18" s="62">
        <v>0</v>
      </c>
      <c r="H18" s="62">
        <v>0.75</v>
      </c>
      <c r="I18" s="62">
        <v>0.55000000000000004</v>
      </c>
      <c r="J18" s="62">
        <v>0.45</v>
      </c>
      <c r="K18" s="62">
        <v>0.6</v>
      </c>
      <c r="L18" s="62">
        <v>0.6</v>
      </c>
      <c r="M18" s="62">
        <v>0.55000000000000004</v>
      </c>
      <c r="N18" s="62">
        <v>0.55000000000000004</v>
      </c>
      <c r="O18" s="62">
        <v>1.03</v>
      </c>
      <c r="P18" s="62">
        <v>1.1499999999999999</v>
      </c>
      <c r="Q18" s="62">
        <v>1.1200000000000001</v>
      </c>
      <c r="R18" s="62">
        <v>1.1599999999999999</v>
      </c>
      <c r="S18" s="62">
        <v>1.22</v>
      </c>
      <c r="T18" s="62">
        <v>1.24</v>
      </c>
      <c r="U18" s="62">
        <v>1.28</v>
      </c>
      <c r="V18" s="62">
        <v>1.36</v>
      </c>
      <c r="W18" s="62">
        <v>1.52</v>
      </c>
      <c r="X18" s="62">
        <v>1.53</v>
      </c>
      <c r="Y18" s="62">
        <v>1.22</v>
      </c>
      <c r="Z18" s="62">
        <v>1.33</v>
      </c>
      <c r="AA18" s="62">
        <v>1.33</v>
      </c>
      <c r="AB18" s="62">
        <v>1.33</v>
      </c>
      <c r="AC18" s="62">
        <v>1.33</v>
      </c>
      <c r="AD18" s="62">
        <v>1.33</v>
      </c>
    </row>
    <row r="19" spans="1:30" ht="15" x14ac:dyDescent="0.25">
      <c r="A19" s="58" t="s">
        <v>302</v>
      </c>
      <c r="B19" s="64">
        <v>0</v>
      </c>
      <c r="C19" s="64">
        <v>0</v>
      </c>
      <c r="D19" s="64">
        <v>0</v>
      </c>
      <c r="E19" s="64">
        <v>0</v>
      </c>
      <c r="F19" s="64">
        <v>0</v>
      </c>
      <c r="G19" s="64">
        <v>0</v>
      </c>
      <c r="H19" s="64">
        <v>0.3</v>
      </c>
      <c r="I19" s="64">
        <v>0.35</v>
      </c>
      <c r="J19" s="64">
        <v>0.35</v>
      </c>
      <c r="K19" s="64">
        <v>0.35</v>
      </c>
      <c r="L19" s="64">
        <v>0.35</v>
      </c>
      <c r="M19" s="64">
        <v>0.5</v>
      </c>
      <c r="N19" s="64">
        <v>0.5</v>
      </c>
      <c r="O19" s="64">
        <v>0.5</v>
      </c>
      <c r="P19" s="64">
        <v>0.5</v>
      </c>
      <c r="Q19" s="64">
        <v>0.5</v>
      </c>
      <c r="R19" s="64">
        <v>0.5</v>
      </c>
      <c r="S19" s="64">
        <v>0.5</v>
      </c>
      <c r="T19" s="64">
        <v>0.5</v>
      </c>
      <c r="U19" s="64">
        <v>0.5</v>
      </c>
      <c r="V19" s="64">
        <v>0.5</v>
      </c>
      <c r="W19" s="64">
        <v>0.5</v>
      </c>
      <c r="X19" s="64">
        <v>0.5</v>
      </c>
      <c r="Y19" s="64">
        <v>0.5</v>
      </c>
      <c r="Z19" s="64">
        <v>0.5</v>
      </c>
      <c r="AA19" s="64">
        <v>0.5</v>
      </c>
      <c r="AB19" s="64">
        <v>0.5</v>
      </c>
      <c r="AC19" s="64">
        <v>0.5</v>
      </c>
      <c r="AD19" s="64">
        <v>0.5</v>
      </c>
    </row>
    <row r="20" spans="1:30" ht="15" x14ac:dyDescent="0.25">
      <c r="A20" s="58" t="s">
        <v>303</v>
      </c>
      <c r="B20" s="64">
        <v>0.7</v>
      </c>
      <c r="C20" s="64">
        <v>0.9</v>
      </c>
      <c r="D20" s="64">
        <v>1.3</v>
      </c>
      <c r="E20" s="64">
        <v>1.9</v>
      </c>
      <c r="F20" s="64">
        <v>1.75</v>
      </c>
      <c r="G20" s="64">
        <v>1.5</v>
      </c>
      <c r="H20" s="64">
        <v>0.95</v>
      </c>
      <c r="I20" s="64">
        <v>1</v>
      </c>
      <c r="J20" s="64">
        <v>1.05</v>
      </c>
      <c r="K20" s="64">
        <v>1.45</v>
      </c>
      <c r="L20" s="64">
        <v>1.9</v>
      </c>
      <c r="M20" s="64">
        <v>2.25</v>
      </c>
      <c r="N20" s="64">
        <v>2.75</v>
      </c>
      <c r="O20" s="64">
        <v>2.68</v>
      </c>
      <c r="P20" s="64">
        <v>2.16</v>
      </c>
      <c r="Q20" s="64">
        <v>1.78</v>
      </c>
      <c r="R20" s="64">
        <v>1.36</v>
      </c>
      <c r="S20" s="64">
        <v>1.28</v>
      </c>
      <c r="T20" s="64">
        <v>0.77</v>
      </c>
      <c r="U20" s="64">
        <v>0</v>
      </c>
      <c r="V20" s="64">
        <v>0</v>
      </c>
      <c r="W20" s="64">
        <v>0</v>
      </c>
      <c r="X20" s="64">
        <v>0</v>
      </c>
      <c r="Y20" s="64">
        <v>0</v>
      </c>
      <c r="Z20" s="64">
        <v>0</v>
      </c>
      <c r="AA20" s="64">
        <v>0</v>
      </c>
      <c r="AB20" s="64">
        <v>0</v>
      </c>
      <c r="AC20" s="64">
        <v>0</v>
      </c>
      <c r="AD20" s="64">
        <v>0</v>
      </c>
    </row>
    <row r="21" spans="1:30" ht="15" x14ac:dyDescent="0.25">
      <c r="A21" s="58" t="s">
        <v>304</v>
      </c>
      <c r="B21" s="64">
        <v>3.65</v>
      </c>
      <c r="C21" s="64">
        <v>3.6</v>
      </c>
      <c r="D21" s="64">
        <v>1.55</v>
      </c>
      <c r="E21" s="64">
        <v>1.55</v>
      </c>
      <c r="F21" s="64">
        <v>2.4500000000000002</v>
      </c>
      <c r="G21" s="64">
        <v>3.45</v>
      </c>
      <c r="H21" s="64">
        <v>4.4000000000000004</v>
      </c>
      <c r="I21" s="64">
        <v>4.75</v>
      </c>
      <c r="J21" s="64">
        <v>4.1500000000000004</v>
      </c>
      <c r="K21" s="64">
        <v>4.2</v>
      </c>
      <c r="L21" s="64">
        <v>4.2</v>
      </c>
      <c r="M21" s="64">
        <v>4.55</v>
      </c>
      <c r="N21" s="64">
        <v>1.7</v>
      </c>
      <c r="O21" s="64">
        <v>2.15</v>
      </c>
      <c r="P21" s="64">
        <v>2.0699999999999998</v>
      </c>
      <c r="Q21" s="64">
        <v>2.44</v>
      </c>
      <c r="R21" s="64">
        <v>2.64</v>
      </c>
      <c r="S21" s="64">
        <v>2.85</v>
      </c>
      <c r="T21" s="64">
        <v>3.6</v>
      </c>
      <c r="U21" s="64">
        <v>4.1900000000000004</v>
      </c>
      <c r="V21" s="64">
        <v>2.91</v>
      </c>
      <c r="W21" s="64">
        <v>3.95</v>
      </c>
      <c r="X21" s="64">
        <v>3.89</v>
      </c>
      <c r="Y21" s="64">
        <v>3.89</v>
      </c>
      <c r="Z21" s="64">
        <v>3.99</v>
      </c>
      <c r="AA21" s="64">
        <v>3.99</v>
      </c>
      <c r="AB21" s="64">
        <v>4.03</v>
      </c>
      <c r="AC21" s="64">
        <v>4.03</v>
      </c>
      <c r="AD21" s="64">
        <v>4.03</v>
      </c>
    </row>
    <row r="22" spans="1:30" ht="15" x14ac:dyDescent="0.25">
      <c r="A22" s="58" t="s">
        <v>305</v>
      </c>
      <c r="B22" s="64">
        <v>5.25</v>
      </c>
      <c r="C22" s="64">
        <v>4.95</v>
      </c>
      <c r="D22" s="64">
        <v>5.8</v>
      </c>
      <c r="E22" s="64">
        <v>5.8</v>
      </c>
      <c r="F22" s="64">
        <v>5.85</v>
      </c>
      <c r="G22" s="64">
        <v>5.2</v>
      </c>
      <c r="H22" s="64">
        <v>3.85</v>
      </c>
      <c r="I22" s="64">
        <v>3.5</v>
      </c>
      <c r="J22" s="64">
        <v>0</v>
      </c>
      <c r="K22" s="64">
        <v>0</v>
      </c>
      <c r="L22" s="64">
        <v>0</v>
      </c>
      <c r="M22" s="64">
        <v>0</v>
      </c>
      <c r="N22" s="64">
        <v>0</v>
      </c>
      <c r="O22" s="64">
        <v>0</v>
      </c>
      <c r="P22" s="64">
        <v>0</v>
      </c>
      <c r="Q22" s="64">
        <v>0</v>
      </c>
      <c r="R22" s="64">
        <v>0</v>
      </c>
      <c r="S22" s="64">
        <v>0</v>
      </c>
      <c r="T22" s="64">
        <v>0</v>
      </c>
      <c r="U22" s="64">
        <v>0</v>
      </c>
      <c r="V22" s="64">
        <v>0</v>
      </c>
      <c r="W22" s="64">
        <v>0</v>
      </c>
      <c r="X22" s="64">
        <v>0</v>
      </c>
      <c r="Y22" s="64">
        <v>0</v>
      </c>
      <c r="Z22" s="64">
        <v>0</v>
      </c>
      <c r="AA22" s="64">
        <v>0</v>
      </c>
      <c r="AB22" s="64">
        <v>0</v>
      </c>
      <c r="AC22" s="64">
        <v>0</v>
      </c>
      <c r="AD22" s="64">
        <v>0</v>
      </c>
    </row>
    <row r="23" spans="1:30" ht="15" x14ac:dyDescent="0.25">
      <c r="A23" s="58" t="s">
        <v>306</v>
      </c>
      <c r="B23" s="64">
        <v>6.25</v>
      </c>
      <c r="C23" s="64">
        <v>6.25</v>
      </c>
      <c r="D23" s="64">
        <v>6.75</v>
      </c>
      <c r="E23" s="64">
        <v>6.75</v>
      </c>
      <c r="F23" s="64">
        <v>6.75</v>
      </c>
      <c r="G23" s="64">
        <v>6.5</v>
      </c>
      <c r="H23" s="64">
        <v>6.5</v>
      </c>
      <c r="I23" s="64">
        <v>7.2</v>
      </c>
      <c r="J23" s="64">
        <v>6.9</v>
      </c>
      <c r="K23" s="64">
        <v>7.05</v>
      </c>
      <c r="L23" s="64">
        <v>7.75</v>
      </c>
      <c r="M23" s="64">
        <v>7.1</v>
      </c>
      <c r="N23" s="64">
        <v>7.75</v>
      </c>
      <c r="O23" s="64">
        <v>7.5</v>
      </c>
      <c r="P23" s="64">
        <v>6.95</v>
      </c>
      <c r="Q23" s="64">
        <v>6.75</v>
      </c>
      <c r="R23" s="64">
        <v>6.65</v>
      </c>
      <c r="S23" s="64">
        <v>6.9</v>
      </c>
      <c r="T23" s="64">
        <v>6.95</v>
      </c>
      <c r="U23" s="64">
        <v>6.7</v>
      </c>
      <c r="V23" s="64">
        <v>7</v>
      </c>
      <c r="W23" s="64">
        <v>6.75</v>
      </c>
      <c r="X23" s="64">
        <v>6.68</v>
      </c>
      <c r="Y23" s="64">
        <v>6.57</v>
      </c>
      <c r="Z23" s="64">
        <v>6.51</v>
      </c>
      <c r="AA23" s="64">
        <v>6.33</v>
      </c>
      <c r="AB23" s="64">
        <v>6.51</v>
      </c>
      <c r="AC23" s="64">
        <v>6.59</v>
      </c>
      <c r="AD23" s="64">
        <v>6.59</v>
      </c>
    </row>
    <row r="24" spans="1:30" ht="15" x14ac:dyDescent="0.25">
      <c r="A24" s="58"/>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row>
    <row r="25" spans="1:30" ht="15" x14ac:dyDescent="0.25">
      <c r="A25" s="48" t="s">
        <v>307</v>
      </c>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63"/>
      <c r="AC25" s="63"/>
      <c r="AD25" s="63"/>
    </row>
    <row r="26" spans="1:30" ht="15" x14ac:dyDescent="0.25">
      <c r="A26" s="57" t="s">
        <v>308</v>
      </c>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row>
    <row r="27" spans="1:30" ht="15" x14ac:dyDescent="0.2">
      <c r="A27" s="58" t="s">
        <v>309</v>
      </c>
      <c r="B27" s="65">
        <v>14870</v>
      </c>
      <c r="C27" s="65">
        <v>15331</v>
      </c>
      <c r="D27" s="65">
        <v>15883</v>
      </c>
      <c r="E27" s="65">
        <v>16265</v>
      </c>
      <c r="F27" s="65">
        <v>16893</v>
      </c>
      <c r="G27" s="65">
        <v>17046</v>
      </c>
      <c r="H27" s="65">
        <v>17319</v>
      </c>
      <c r="I27" s="65">
        <v>17579</v>
      </c>
      <c r="J27" s="65">
        <v>17878</v>
      </c>
      <c r="K27" s="65">
        <v>18218</v>
      </c>
      <c r="L27" s="65">
        <v>18628</v>
      </c>
      <c r="M27" s="65">
        <v>18945</v>
      </c>
      <c r="N27" s="65">
        <v>19645</v>
      </c>
      <c r="O27" s="65">
        <v>19645</v>
      </c>
      <c r="P27" s="65">
        <v>19822</v>
      </c>
      <c r="Q27" s="65">
        <v>19922</v>
      </c>
      <c r="R27" s="65">
        <v>19982</v>
      </c>
      <c r="S27" s="65">
        <v>20142</v>
      </c>
      <c r="T27" s="65">
        <v>20384</v>
      </c>
      <c r="U27" s="65">
        <v>20711</v>
      </c>
      <c r="V27" s="65">
        <v>21043</v>
      </c>
      <c r="W27" s="65">
        <v>21317</v>
      </c>
      <c r="X27" s="65">
        <v>22660</v>
      </c>
      <c r="Y27" s="65">
        <v>24812</v>
      </c>
      <c r="Z27" s="65">
        <v>28406</v>
      </c>
      <c r="AA27" s="65">
        <v>29697</v>
      </c>
      <c r="AB27" s="65">
        <v>30848</v>
      </c>
      <c r="AC27" s="65">
        <v>31944</v>
      </c>
      <c r="AD27" s="65">
        <v>33025</v>
      </c>
    </row>
    <row r="28" spans="1:30" ht="15" x14ac:dyDescent="0.2">
      <c r="A28" s="58" t="s">
        <v>310</v>
      </c>
      <c r="B28" s="65">
        <v>12139</v>
      </c>
      <c r="C28" s="65">
        <v>12516</v>
      </c>
      <c r="D28" s="65">
        <v>12967</v>
      </c>
      <c r="E28" s="65">
        <v>13278</v>
      </c>
      <c r="F28" s="65">
        <v>13464</v>
      </c>
      <c r="G28" s="65">
        <v>13585</v>
      </c>
      <c r="H28" s="65">
        <v>13803</v>
      </c>
      <c r="I28" s="65">
        <v>14010</v>
      </c>
      <c r="J28" s="65">
        <v>14249</v>
      </c>
      <c r="K28" s="65">
        <v>14520</v>
      </c>
      <c r="L28" s="65">
        <v>14808</v>
      </c>
      <c r="M28" s="65">
        <v>14918</v>
      </c>
      <c r="N28" s="65">
        <v>13718</v>
      </c>
      <c r="O28" s="65">
        <v>13718</v>
      </c>
      <c r="P28" s="65">
        <v>13767</v>
      </c>
      <c r="Q28" s="65">
        <v>13793</v>
      </c>
      <c r="R28" s="65">
        <v>13809</v>
      </c>
      <c r="S28" s="65">
        <v>13852</v>
      </c>
      <c r="T28" s="65">
        <v>13916</v>
      </c>
      <c r="U28" s="65">
        <v>14001</v>
      </c>
      <c r="V28" s="65">
        <v>14086</v>
      </c>
      <c r="W28" s="65">
        <v>14155</v>
      </c>
      <c r="X28" s="65">
        <v>14489</v>
      </c>
      <c r="Y28" s="65">
        <v>13286</v>
      </c>
      <c r="Z28" s="65">
        <v>10035</v>
      </c>
      <c r="AA28" s="65">
        <v>9453</v>
      </c>
      <c r="AB28" s="65">
        <v>9125</v>
      </c>
      <c r="AC28" s="65">
        <v>8575</v>
      </c>
      <c r="AD28" s="65">
        <v>8163</v>
      </c>
    </row>
    <row r="29" spans="1:30" ht="15" x14ac:dyDescent="0.2">
      <c r="A29" s="58" t="s">
        <v>311</v>
      </c>
      <c r="B29" s="65">
        <v>12139</v>
      </c>
      <c r="C29" s="65">
        <v>12516</v>
      </c>
      <c r="D29" s="65">
        <v>12967</v>
      </c>
      <c r="E29" s="65">
        <v>13278</v>
      </c>
      <c r="F29" s="65">
        <v>13064</v>
      </c>
      <c r="G29" s="65">
        <v>13181</v>
      </c>
      <c r="H29" s="65">
        <v>13392</v>
      </c>
      <c r="I29" s="65">
        <v>13593</v>
      </c>
      <c r="J29" s="65">
        <v>13824</v>
      </c>
      <c r="K29" s="65">
        <v>14520</v>
      </c>
      <c r="L29" s="65">
        <v>14857</v>
      </c>
      <c r="M29" s="65">
        <v>15110</v>
      </c>
      <c r="N29" s="65">
        <v>13910</v>
      </c>
      <c r="O29" s="65">
        <v>13910</v>
      </c>
      <c r="P29" s="65">
        <v>14035</v>
      </c>
      <c r="Q29" s="65">
        <v>14105</v>
      </c>
      <c r="R29" s="65">
        <v>14148</v>
      </c>
      <c r="S29" s="65">
        <v>14262</v>
      </c>
      <c r="T29" s="65">
        <v>14433</v>
      </c>
      <c r="U29" s="65">
        <v>14664</v>
      </c>
      <c r="V29" s="65">
        <v>14898</v>
      </c>
      <c r="W29" s="65">
        <v>15092</v>
      </c>
      <c r="X29" s="65">
        <v>16043</v>
      </c>
      <c r="Y29" s="65">
        <v>15209</v>
      </c>
      <c r="Z29" s="65">
        <v>12096</v>
      </c>
      <c r="AA29" s="65">
        <v>11800</v>
      </c>
      <c r="AB29" s="65">
        <v>11811</v>
      </c>
      <c r="AC29" s="65">
        <v>11491</v>
      </c>
      <c r="AD29" s="65">
        <v>11366</v>
      </c>
    </row>
    <row r="30" spans="1:30" ht="15" x14ac:dyDescent="0.2">
      <c r="A30" s="58" t="s">
        <v>312</v>
      </c>
      <c r="B30" s="65">
        <v>19300</v>
      </c>
      <c r="C30" s="65">
        <v>19898</v>
      </c>
      <c r="D30" s="65">
        <v>20614</v>
      </c>
      <c r="E30" s="65">
        <v>21109</v>
      </c>
      <c r="F30" s="65">
        <v>21405</v>
      </c>
      <c r="G30" s="65">
        <v>21597</v>
      </c>
      <c r="H30" s="65">
        <v>21942</v>
      </c>
      <c r="I30" s="65">
        <v>22271</v>
      </c>
      <c r="J30" s="65">
        <v>22649</v>
      </c>
      <c r="K30" s="65">
        <v>21629</v>
      </c>
      <c r="L30" s="65">
        <v>22258</v>
      </c>
      <c r="M30" s="65">
        <v>22628</v>
      </c>
      <c r="N30" s="65">
        <v>22628</v>
      </c>
      <c r="O30" s="65">
        <v>23168</v>
      </c>
      <c r="P30" s="65">
        <v>23996</v>
      </c>
      <c r="Q30" s="65">
        <v>32706</v>
      </c>
      <c r="R30" s="65">
        <v>33281</v>
      </c>
      <c r="S30" s="65">
        <v>34513</v>
      </c>
      <c r="T30" s="65">
        <v>34207</v>
      </c>
      <c r="U30" s="65">
        <v>33795</v>
      </c>
      <c r="V30" s="65">
        <v>33378</v>
      </c>
      <c r="W30" s="65">
        <v>33926</v>
      </c>
      <c r="X30" s="65">
        <v>35882</v>
      </c>
      <c r="Y30" s="65">
        <v>37420</v>
      </c>
      <c r="Z30" s="65">
        <v>38376</v>
      </c>
      <c r="AA30" s="65">
        <v>40694</v>
      </c>
      <c r="AB30" s="65">
        <v>43279</v>
      </c>
      <c r="AC30" s="65">
        <v>45434</v>
      </c>
      <c r="AD30" s="65">
        <v>47862</v>
      </c>
    </row>
    <row r="31" spans="1:30" ht="15" x14ac:dyDescent="0.2">
      <c r="A31" s="58" t="s">
        <v>313</v>
      </c>
      <c r="B31" s="65">
        <v>19300</v>
      </c>
      <c r="C31" s="65">
        <v>19898</v>
      </c>
      <c r="D31" s="65">
        <v>20614</v>
      </c>
      <c r="E31" s="65">
        <v>21109</v>
      </c>
      <c r="F31" s="65">
        <v>21805</v>
      </c>
      <c r="G31" s="65">
        <v>22001</v>
      </c>
      <c r="H31" s="65">
        <v>22353</v>
      </c>
      <c r="I31" s="65">
        <v>22688</v>
      </c>
      <c r="J31" s="65">
        <v>23074</v>
      </c>
      <c r="K31" s="65">
        <v>21629</v>
      </c>
      <c r="L31" s="65">
        <v>22209</v>
      </c>
      <c r="M31" s="65">
        <v>22436</v>
      </c>
      <c r="N31" s="65">
        <v>22436</v>
      </c>
      <c r="O31" s="65">
        <v>22976</v>
      </c>
      <c r="P31" s="65">
        <v>23728</v>
      </c>
      <c r="Q31" s="65">
        <v>32394</v>
      </c>
      <c r="R31" s="65">
        <v>32942</v>
      </c>
      <c r="S31" s="65">
        <v>34103</v>
      </c>
      <c r="T31" s="65">
        <v>33690</v>
      </c>
      <c r="U31" s="65">
        <v>33132</v>
      </c>
      <c r="V31" s="65">
        <v>32566</v>
      </c>
      <c r="W31" s="65">
        <v>32989</v>
      </c>
      <c r="X31" s="65">
        <v>34328</v>
      </c>
      <c r="Y31" s="65">
        <v>35497</v>
      </c>
      <c r="Z31" s="65">
        <v>36315</v>
      </c>
      <c r="AA31" s="65">
        <v>38347</v>
      </c>
      <c r="AB31" s="65">
        <v>40593</v>
      </c>
      <c r="AC31" s="65">
        <v>42518</v>
      </c>
      <c r="AD31" s="65">
        <v>44659</v>
      </c>
    </row>
    <row r="32" spans="1:30" ht="15" x14ac:dyDescent="0.2">
      <c r="A32" s="58" t="s">
        <v>314</v>
      </c>
      <c r="B32" s="65">
        <v>1576</v>
      </c>
      <c r="C32" s="65">
        <v>1647</v>
      </c>
      <c r="D32" s="65">
        <v>1766</v>
      </c>
      <c r="E32" s="65">
        <v>1825</v>
      </c>
      <c r="F32" s="65">
        <v>1894</v>
      </c>
      <c r="G32" s="65">
        <v>1990</v>
      </c>
      <c r="H32" s="65">
        <v>2043</v>
      </c>
      <c r="I32" s="65">
        <v>2074</v>
      </c>
      <c r="J32" s="65">
        <v>2007</v>
      </c>
      <c r="K32" s="65">
        <v>1987</v>
      </c>
      <c r="L32" s="65">
        <v>1987</v>
      </c>
      <c r="M32" s="65">
        <v>2033</v>
      </c>
      <c r="N32" s="65">
        <v>2001</v>
      </c>
      <c r="O32" s="65">
        <v>2103</v>
      </c>
      <c r="P32" s="65">
        <v>2203</v>
      </c>
      <c r="Q32" s="65">
        <v>2242</v>
      </c>
      <c r="R32" s="65">
        <v>2254</v>
      </c>
      <c r="S32" s="65">
        <v>2265</v>
      </c>
      <c r="T32" s="65">
        <v>2477</v>
      </c>
      <c r="U32" s="65">
        <v>2711</v>
      </c>
      <c r="V32" s="65">
        <v>2837</v>
      </c>
      <c r="W32" s="65">
        <v>2888</v>
      </c>
      <c r="X32" s="65">
        <v>3070</v>
      </c>
      <c r="Y32" s="65">
        <v>3362</v>
      </c>
      <c r="Z32" s="65">
        <v>3068</v>
      </c>
      <c r="AA32" s="65">
        <v>3144</v>
      </c>
      <c r="AB32" s="65">
        <v>3233</v>
      </c>
      <c r="AC32" s="65">
        <v>3292</v>
      </c>
      <c r="AD32" s="65">
        <v>3365</v>
      </c>
    </row>
    <row r="33" spans="1:30" ht="15" x14ac:dyDescent="0.2">
      <c r="A33" s="58" t="s">
        <v>315</v>
      </c>
      <c r="B33" s="65">
        <v>704</v>
      </c>
      <c r="C33" s="65">
        <v>736</v>
      </c>
      <c r="D33" s="65">
        <v>813</v>
      </c>
      <c r="E33" s="65">
        <v>852</v>
      </c>
      <c r="F33" s="65">
        <v>909</v>
      </c>
      <c r="G33" s="65">
        <v>948</v>
      </c>
      <c r="H33" s="65">
        <v>957</v>
      </c>
      <c r="I33" s="65">
        <v>970</v>
      </c>
      <c r="J33" s="65">
        <v>935</v>
      </c>
      <c r="K33" s="65">
        <v>925</v>
      </c>
      <c r="L33" s="65">
        <v>910</v>
      </c>
      <c r="M33" s="65">
        <v>934</v>
      </c>
      <c r="N33" s="65">
        <v>1034</v>
      </c>
      <c r="O33" s="65">
        <v>1065</v>
      </c>
      <c r="P33" s="65">
        <v>1123</v>
      </c>
      <c r="Q33" s="65">
        <v>1145</v>
      </c>
      <c r="R33" s="65">
        <v>1151</v>
      </c>
      <c r="S33" s="65">
        <v>1157</v>
      </c>
      <c r="T33" s="65">
        <v>1268</v>
      </c>
      <c r="U33" s="65">
        <v>1413</v>
      </c>
      <c r="V33" s="65">
        <v>1469</v>
      </c>
      <c r="W33" s="65">
        <v>1494</v>
      </c>
      <c r="X33" s="65">
        <v>1583</v>
      </c>
      <c r="Y33" s="65">
        <v>1735</v>
      </c>
      <c r="Z33" s="65">
        <v>1536</v>
      </c>
      <c r="AA33" s="65">
        <v>1566</v>
      </c>
      <c r="AB33" s="65">
        <v>1604</v>
      </c>
      <c r="AC33" s="65">
        <v>1626</v>
      </c>
      <c r="AD33" s="65">
        <v>1660</v>
      </c>
    </row>
    <row r="34" spans="1:30" ht="15" x14ac:dyDescent="0.2">
      <c r="A34" s="58" t="s">
        <v>316</v>
      </c>
      <c r="B34" s="65">
        <v>920</v>
      </c>
      <c r="C34" s="65">
        <v>949</v>
      </c>
      <c r="D34" s="65">
        <v>1104</v>
      </c>
      <c r="E34" s="65">
        <v>1213</v>
      </c>
      <c r="F34" s="65">
        <v>1287</v>
      </c>
      <c r="G34" s="65">
        <v>1357</v>
      </c>
      <c r="H34" s="65">
        <v>1392</v>
      </c>
      <c r="I34" s="65">
        <v>1443</v>
      </c>
      <c r="J34" s="65">
        <v>1504</v>
      </c>
      <c r="K34" s="65">
        <v>1489</v>
      </c>
      <c r="L34" s="65">
        <v>1574</v>
      </c>
      <c r="M34" s="65">
        <v>1611</v>
      </c>
      <c r="N34" s="65">
        <v>1723</v>
      </c>
      <c r="O34" s="65">
        <v>2097</v>
      </c>
      <c r="P34" s="65">
        <v>2220</v>
      </c>
      <c r="Q34" s="65">
        <v>3103</v>
      </c>
      <c r="R34" s="65">
        <v>3223</v>
      </c>
      <c r="S34" s="65">
        <v>3249</v>
      </c>
      <c r="T34" s="65">
        <v>3399</v>
      </c>
      <c r="U34" s="65">
        <v>3595</v>
      </c>
      <c r="V34" s="65">
        <v>3837</v>
      </c>
      <c r="W34" s="65">
        <v>3887</v>
      </c>
      <c r="X34" s="65">
        <v>4605</v>
      </c>
      <c r="Y34" s="65">
        <v>5158</v>
      </c>
      <c r="Z34" s="65">
        <v>5220</v>
      </c>
      <c r="AA34" s="65">
        <v>5349</v>
      </c>
      <c r="AB34" s="65">
        <v>5499</v>
      </c>
      <c r="AC34" s="65">
        <v>5599</v>
      </c>
      <c r="AD34" s="65">
        <v>5723</v>
      </c>
    </row>
    <row r="35" spans="1:30" ht="15" x14ac:dyDescent="0.25">
      <c r="A35" s="58" t="s">
        <v>317</v>
      </c>
      <c r="B35" s="66">
        <v>1261</v>
      </c>
      <c r="C35" s="66">
        <v>1301</v>
      </c>
      <c r="D35" s="66">
        <v>1348</v>
      </c>
      <c r="E35" s="66">
        <v>1381</v>
      </c>
      <c r="F35" s="66">
        <v>1401</v>
      </c>
      <c r="G35" s="66">
        <v>1414</v>
      </c>
      <c r="H35" s="66">
        <v>1437</v>
      </c>
      <c r="I35" s="66">
        <v>1459</v>
      </c>
      <c r="J35" s="66">
        <v>902</v>
      </c>
      <c r="K35" s="66">
        <v>945</v>
      </c>
      <c r="L35" s="66">
        <v>931</v>
      </c>
      <c r="M35" s="66">
        <v>947</v>
      </c>
      <c r="N35" s="66">
        <v>947</v>
      </c>
      <c r="O35" s="66">
        <v>947</v>
      </c>
      <c r="P35" s="66">
        <v>0</v>
      </c>
      <c r="Q35" s="66">
        <v>0</v>
      </c>
      <c r="R35" s="66">
        <v>0</v>
      </c>
      <c r="S35" s="66">
        <v>0</v>
      </c>
      <c r="T35" s="66">
        <v>0</v>
      </c>
      <c r="U35" s="66">
        <v>0</v>
      </c>
      <c r="V35" s="66">
        <v>0</v>
      </c>
      <c r="W35" s="66">
        <v>0</v>
      </c>
      <c r="X35" s="66">
        <v>0</v>
      </c>
      <c r="Y35" s="66">
        <v>0</v>
      </c>
      <c r="Z35" s="66">
        <v>0</v>
      </c>
      <c r="AA35" s="66">
        <v>0</v>
      </c>
      <c r="AB35" s="66">
        <v>0</v>
      </c>
      <c r="AC35" s="66">
        <v>0</v>
      </c>
      <c r="AD35" s="66">
        <v>0</v>
      </c>
    </row>
    <row r="36" spans="1:30" ht="15" x14ac:dyDescent="0.25">
      <c r="A36" s="58" t="s">
        <v>318</v>
      </c>
      <c r="B36" s="66">
        <v>138</v>
      </c>
      <c r="C36" s="66">
        <v>190</v>
      </c>
      <c r="D36" s="66">
        <v>214</v>
      </c>
      <c r="E36" s="66">
        <v>224</v>
      </c>
      <c r="F36" s="66">
        <v>228</v>
      </c>
      <c r="G36" s="66">
        <v>146</v>
      </c>
      <c r="H36" s="66">
        <v>149</v>
      </c>
      <c r="I36" s="66">
        <v>112</v>
      </c>
      <c r="J36" s="66">
        <v>0</v>
      </c>
      <c r="K36" s="66">
        <v>0</v>
      </c>
      <c r="L36" s="66">
        <v>0</v>
      </c>
      <c r="M36" s="66">
        <v>0</v>
      </c>
      <c r="N36" s="66">
        <v>0</v>
      </c>
      <c r="O36" s="66">
        <v>0</v>
      </c>
      <c r="P36" s="66">
        <v>0</v>
      </c>
      <c r="Q36" s="66">
        <v>0</v>
      </c>
      <c r="R36" s="66">
        <v>0</v>
      </c>
      <c r="S36" s="66"/>
      <c r="T36" s="66"/>
      <c r="U36" s="66"/>
      <c r="V36" s="66"/>
      <c r="W36" s="66"/>
      <c r="X36" s="66"/>
      <c r="Y36" s="66"/>
      <c r="Z36" s="66"/>
      <c r="AA36" s="66"/>
      <c r="AB36" s="66"/>
      <c r="AC36" s="66"/>
      <c r="AD36" s="66"/>
    </row>
    <row r="37" spans="1:30" ht="15" x14ac:dyDescent="0.25">
      <c r="A37" s="58" t="s">
        <v>319</v>
      </c>
      <c r="B37" s="66">
        <v>0</v>
      </c>
      <c r="C37" s="66">
        <v>0</v>
      </c>
      <c r="D37" s="66">
        <v>0</v>
      </c>
      <c r="E37" s="66">
        <v>290</v>
      </c>
      <c r="F37" s="66">
        <v>389</v>
      </c>
      <c r="G37" s="66">
        <v>608</v>
      </c>
      <c r="H37" s="66">
        <v>700</v>
      </c>
      <c r="I37" s="66">
        <v>746</v>
      </c>
      <c r="J37" s="66">
        <v>770</v>
      </c>
      <c r="K37" s="66">
        <v>775</v>
      </c>
      <c r="L37" s="66">
        <v>780</v>
      </c>
      <c r="M37" s="66">
        <v>1024</v>
      </c>
      <c r="N37" s="66">
        <v>1024</v>
      </c>
      <c r="O37" s="66">
        <v>1024</v>
      </c>
      <c r="P37" s="66">
        <v>1033</v>
      </c>
      <c r="Q37" s="66">
        <v>1039</v>
      </c>
      <c r="R37" s="66">
        <v>1043</v>
      </c>
      <c r="S37" s="66">
        <v>1052</v>
      </c>
      <c r="T37" s="66">
        <v>0</v>
      </c>
      <c r="U37" s="66">
        <v>0</v>
      </c>
      <c r="V37" s="66">
        <v>0</v>
      </c>
      <c r="W37" s="66">
        <v>0</v>
      </c>
      <c r="X37" s="66">
        <v>0</v>
      </c>
      <c r="Y37" s="66">
        <v>0</v>
      </c>
      <c r="Z37" s="66">
        <v>0</v>
      </c>
      <c r="AA37" s="66">
        <v>0</v>
      </c>
      <c r="AB37" s="66">
        <v>0</v>
      </c>
      <c r="AC37" s="66">
        <v>0</v>
      </c>
      <c r="AD37" s="66">
        <v>0</v>
      </c>
    </row>
    <row r="38" spans="1:30" ht="15" x14ac:dyDescent="0.25">
      <c r="A38" s="58" t="s">
        <v>320</v>
      </c>
      <c r="B38" s="66">
        <v>0</v>
      </c>
      <c r="C38" s="66">
        <v>0</v>
      </c>
      <c r="D38" s="66">
        <v>0</v>
      </c>
      <c r="E38" s="66">
        <v>0</v>
      </c>
      <c r="F38" s="66">
        <v>0</v>
      </c>
      <c r="G38" s="66">
        <v>0</v>
      </c>
      <c r="H38" s="66">
        <v>0</v>
      </c>
      <c r="I38" s="66">
        <v>0</v>
      </c>
      <c r="J38" s="66">
        <v>995</v>
      </c>
      <c r="K38" s="66">
        <v>1084</v>
      </c>
      <c r="L38" s="66">
        <v>1091</v>
      </c>
      <c r="M38" s="66">
        <v>1109</v>
      </c>
      <c r="N38" s="66">
        <v>1109</v>
      </c>
      <c r="O38" s="66">
        <v>1109</v>
      </c>
      <c r="P38" s="66">
        <v>1119</v>
      </c>
      <c r="Q38" s="66">
        <v>1730</v>
      </c>
      <c r="R38" s="66">
        <v>1735</v>
      </c>
      <c r="S38" s="66">
        <v>1749</v>
      </c>
      <c r="T38" s="66">
        <v>2835</v>
      </c>
      <c r="U38" s="66">
        <v>2881</v>
      </c>
      <c r="V38" s="66">
        <v>2815</v>
      </c>
      <c r="W38" s="66">
        <v>2534</v>
      </c>
      <c r="X38" s="66">
        <v>2694</v>
      </c>
      <c r="Y38" s="66">
        <v>2950</v>
      </c>
      <c r="Z38" s="66">
        <v>2986</v>
      </c>
      <c r="AA38" s="66">
        <v>3060</v>
      </c>
      <c r="AB38" s="66">
        <v>2989</v>
      </c>
      <c r="AC38" s="66">
        <v>2663</v>
      </c>
      <c r="AD38" s="66">
        <v>2333</v>
      </c>
    </row>
    <row r="39" spans="1:30" ht="15" x14ac:dyDescent="0.25">
      <c r="A39" s="58" t="s">
        <v>321</v>
      </c>
      <c r="B39" s="66">
        <v>236</v>
      </c>
      <c r="C39" s="66">
        <v>289</v>
      </c>
      <c r="D39" s="66">
        <v>346</v>
      </c>
      <c r="E39" s="66">
        <v>418</v>
      </c>
      <c r="F39" s="66">
        <v>454</v>
      </c>
      <c r="G39" s="66">
        <v>374</v>
      </c>
      <c r="H39" s="66">
        <v>380</v>
      </c>
      <c r="I39" s="66">
        <v>486</v>
      </c>
      <c r="J39" s="66">
        <v>661</v>
      </c>
      <c r="K39" s="66">
        <v>684</v>
      </c>
      <c r="L39" s="66">
        <v>739</v>
      </c>
      <c r="M39" s="66">
        <v>762</v>
      </c>
      <c r="N39" s="66">
        <v>1032</v>
      </c>
      <c r="O39" s="66">
        <v>1032</v>
      </c>
      <c r="P39" s="66">
        <v>1042</v>
      </c>
      <c r="Q39" s="66">
        <v>1187</v>
      </c>
      <c r="R39" s="66">
        <v>1292</v>
      </c>
      <c r="S39" s="66">
        <v>1418</v>
      </c>
      <c r="T39" s="66">
        <v>1596</v>
      </c>
      <c r="U39" s="66">
        <v>1622</v>
      </c>
      <c r="V39" s="66">
        <v>1703</v>
      </c>
      <c r="W39" s="66">
        <v>1726</v>
      </c>
      <c r="X39" s="66">
        <v>1835</v>
      </c>
      <c r="Y39" s="66">
        <v>2010</v>
      </c>
      <c r="Z39" s="66">
        <v>2035</v>
      </c>
      <c r="AA39" s="66">
        <v>2085</v>
      </c>
      <c r="AB39" s="66">
        <v>2144</v>
      </c>
      <c r="AC39" s="66">
        <v>2183</v>
      </c>
      <c r="AD39" s="66">
        <v>2232</v>
      </c>
    </row>
    <row r="40" spans="1:30" ht="15" x14ac:dyDescent="0.25">
      <c r="A40" s="58" t="s">
        <v>322</v>
      </c>
      <c r="B40" s="66">
        <v>0</v>
      </c>
      <c r="C40" s="66">
        <v>0</v>
      </c>
      <c r="D40" s="66">
        <v>0</v>
      </c>
      <c r="E40" s="66">
        <v>0</v>
      </c>
      <c r="F40" s="66">
        <v>0</v>
      </c>
      <c r="G40" s="66">
        <v>0</v>
      </c>
      <c r="H40" s="66">
        <v>0</v>
      </c>
      <c r="I40" s="66">
        <v>0</v>
      </c>
      <c r="J40" s="66">
        <v>0</v>
      </c>
      <c r="K40" s="66">
        <v>0</v>
      </c>
      <c r="L40" s="66">
        <v>0</v>
      </c>
      <c r="M40" s="66">
        <v>0</v>
      </c>
      <c r="N40" s="66">
        <v>150</v>
      </c>
      <c r="O40" s="66">
        <v>150</v>
      </c>
      <c r="P40" s="66">
        <v>152</v>
      </c>
      <c r="Q40" s="66">
        <v>70</v>
      </c>
      <c r="R40" s="66">
        <v>71</v>
      </c>
      <c r="S40" s="66">
        <v>72</v>
      </c>
      <c r="T40" s="66">
        <v>0</v>
      </c>
      <c r="U40" s="66">
        <v>0</v>
      </c>
      <c r="V40" s="66">
        <v>0</v>
      </c>
      <c r="W40" s="66">
        <v>0</v>
      </c>
      <c r="X40" s="66">
        <v>0</v>
      </c>
      <c r="Y40" s="66">
        <v>0</v>
      </c>
      <c r="Z40" s="66">
        <v>0</v>
      </c>
      <c r="AA40" s="66">
        <v>0</v>
      </c>
      <c r="AB40" s="66">
        <v>0</v>
      </c>
      <c r="AC40" s="66">
        <v>0</v>
      </c>
      <c r="AD40" s="66">
        <v>0</v>
      </c>
    </row>
    <row r="41" spans="1:30" ht="15" x14ac:dyDescent="0.25">
      <c r="A41" s="58" t="s">
        <v>323</v>
      </c>
      <c r="B41" s="66">
        <v>0</v>
      </c>
      <c r="C41" s="66">
        <v>0</v>
      </c>
      <c r="D41" s="66">
        <v>0</v>
      </c>
      <c r="E41" s="66">
        <v>0</v>
      </c>
      <c r="F41" s="66">
        <v>0</v>
      </c>
      <c r="G41" s="66">
        <v>562</v>
      </c>
      <c r="H41" s="66">
        <v>571</v>
      </c>
      <c r="I41" s="66">
        <v>555</v>
      </c>
      <c r="J41" s="66">
        <v>410</v>
      </c>
      <c r="K41" s="66">
        <v>418</v>
      </c>
      <c r="L41" s="66">
        <v>421</v>
      </c>
      <c r="M41" s="66">
        <v>429</v>
      </c>
      <c r="N41" s="66">
        <v>429</v>
      </c>
      <c r="O41" s="66">
        <v>429</v>
      </c>
      <c r="P41" s="66">
        <v>433</v>
      </c>
      <c r="Q41" s="66">
        <v>436</v>
      </c>
      <c r="R41" s="66">
        <v>438</v>
      </c>
      <c r="S41" s="66">
        <v>423</v>
      </c>
      <c r="T41" s="66">
        <v>429</v>
      </c>
      <c r="U41" s="66">
        <v>436</v>
      </c>
      <c r="V41" s="66">
        <v>443</v>
      </c>
      <c r="W41" s="66">
        <v>449</v>
      </c>
      <c r="X41" s="66">
        <v>478</v>
      </c>
      <c r="Y41" s="66">
        <v>524</v>
      </c>
      <c r="Z41" s="66">
        <v>531</v>
      </c>
      <c r="AA41" s="66">
        <v>545</v>
      </c>
      <c r="AB41" s="66">
        <v>561</v>
      </c>
      <c r="AC41" s="66">
        <v>572</v>
      </c>
      <c r="AD41" s="66">
        <v>585</v>
      </c>
    </row>
    <row r="42" spans="1:30" ht="15" x14ac:dyDescent="0.25">
      <c r="A42" s="58" t="s">
        <v>324</v>
      </c>
      <c r="B42" s="66">
        <v>248</v>
      </c>
      <c r="C42" s="66">
        <v>256</v>
      </c>
      <c r="D42" s="66">
        <v>242</v>
      </c>
      <c r="E42" s="66">
        <v>248</v>
      </c>
      <c r="F42" s="66">
        <v>287</v>
      </c>
      <c r="G42" s="66">
        <v>0</v>
      </c>
      <c r="H42" s="66">
        <v>0</v>
      </c>
      <c r="I42" s="66">
        <v>0</v>
      </c>
      <c r="J42" s="66">
        <v>0</v>
      </c>
      <c r="K42" s="66">
        <v>0</v>
      </c>
      <c r="L42" s="66">
        <v>0</v>
      </c>
      <c r="M42" s="66">
        <v>0</v>
      </c>
      <c r="N42" s="66">
        <v>0</v>
      </c>
      <c r="O42" s="66">
        <v>0</v>
      </c>
      <c r="P42" s="66">
        <v>0</v>
      </c>
      <c r="Q42" s="66">
        <v>0</v>
      </c>
      <c r="R42" s="66">
        <v>0</v>
      </c>
      <c r="S42" s="66"/>
      <c r="T42" s="66"/>
      <c r="U42" s="66"/>
      <c r="V42" s="66"/>
      <c r="W42" s="66"/>
      <c r="X42" s="66"/>
      <c r="Y42" s="66"/>
      <c r="Z42" s="66"/>
      <c r="AA42" s="66"/>
      <c r="AB42" s="66"/>
      <c r="AC42" s="66"/>
      <c r="AD42" s="66"/>
    </row>
    <row r="43" spans="1:30" ht="15" x14ac:dyDescent="0.25">
      <c r="A43" s="58"/>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row>
    <row r="44" spans="1:30" ht="15" x14ac:dyDescent="0.25">
      <c r="A44" s="57" t="s">
        <v>325</v>
      </c>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row>
    <row r="45" spans="1:30" ht="15" x14ac:dyDescent="0.25">
      <c r="A45" s="58" t="s">
        <v>388</v>
      </c>
      <c r="B45" s="19">
        <v>13857</v>
      </c>
      <c r="C45" s="19">
        <v>14355</v>
      </c>
      <c r="D45" s="19">
        <v>14877</v>
      </c>
      <c r="E45" s="19">
        <v>15196</v>
      </c>
      <c r="F45" s="19">
        <v>15080</v>
      </c>
      <c r="G45" s="19">
        <v>15138</v>
      </c>
      <c r="H45" s="19">
        <v>15660</v>
      </c>
      <c r="I45" s="19">
        <v>15921</v>
      </c>
      <c r="J45" s="19">
        <v>16443</v>
      </c>
      <c r="K45" s="19">
        <v>16704</v>
      </c>
      <c r="L45" s="19">
        <v>16965</v>
      </c>
      <c r="M45" s="19">
        <v>17229</v>
      </c>
      <c r="N45" s="19">
        <v>0</v>
      </c>
      <c r="O45" s="19">
        <v>0</v>
      </c>
      <c r="P45" s="19">
        <v>0</v>
      </c>
      <c r="Q45" s="19">
        <v>0</v>
      </c>
      <c r="R45" s="19">
        <v>0</v>
      </c>
      <c r="S45" s="19">
        <v>0</v>
      </c>
      <c r="T45" s="19">
        <v>0</v>
      </c>
      <c r="U45" s="19">
        <v>0</v>
      </c>
      <c r="V45" s="19">
        <v>0</v>
      </c>
      <c r="W45" s="19">
        <v>0</v>
      </c>
      <c r="X45" s="19">
        <v>0</v>
      </c>
      <c r="Y45" s="19">
        <v>0</v>
      </c>
      <c r="Z45" s="19">
        <v>0</v>
      </c>
      <c r="AA45" s="19">
        <v>0</v>
      </c>
      <c r="AB45" s="19">
        <v>0</v>
      </c>
      <c r="AC45" s="19">
        <v>0</v>
      </c>
      <c r="AD45" s="19">
        <v>0</v>
      </c>
    </row>
    <row r="46" spans="1:30" ht="15" x14ac:dyDescent="0.25">
      <c r="A46" s="58" t="s">
        <v>326</v>
      </c>
      <c r="B46" s="19">
        <v>39933</v>
      </c>
      <c r="C46" s="19">
        <v>41499</v>
      </c>
      <c r="D46" s="19">
        <v>43065</v>
      </c>
      <c r="E46" s="19">
        <v>43578</v>
      </c>
      <c r="F46" s="19">
        <v>43587</v>
      </c>
      <c r="G46" s="19">
        <v>43848</v>
      </c>
      <c r="H46" s="19">
        <v>45017</v>
      </c>
      <c r="I46" s="19">
        <v>46205</v>
      </c>
      <c r="J46" s="19">
        <v>47802</v>
      </c>
      <c r="K46" s="19">
        <v>48716</v>
      </c>
      <c r="L46" s="19">
        <v>49297</v>
      </c>
      <c r="M46" s="19">
        <v>50064</v>
      </c>
      <c r="N46" s="19">
        <v>50853</v>
      </c>
      <c r="O46" s="19">
        <v>51414</v>
      </c>
      <c r="P46" s="19">
        <v>51976</v>
      </c>
      <c r="Q46" s="19">
        <v>52763</v>
      </c>
      <c r="R46" s="19">
        <v>53701</v>
      </c>
      <c r="S46" s="19">
        <v>54614</v>
      </c>
      <c r="T46" s="19">
        <v>55927</v>
      </c>
      <c r="U46" s="19">
        <v>57232</v>
      </c>
      <c r="V46" s="19">
        <v>58311</v>
      </c>
      <c r="W46" s="19">
        <v>59704</v>
      </c>
      <c r="X46" s="19">
        <v>66952</v>
      </c>
      <c r="Y46" s="19">
        <v>71624</v>
      </c>
      <c r="Z46" s="19">
        <v>75860</v>
      </c>
      <c r="AA46" s="19">
        <v>79308</v>
      </c>
      <c r="AB46" s="19">
        <v>82381</v>
      </c>
      <c r="AC46" s="19">
        <v>85309</v>
      </c>
      <c r="AD46" s="19">
        <v>88196</v>
      </c>
    </row>
    <row r="47" spans="1:30" ht="15" x14ac:dyDescent="0.25">
      <c r="A47" s="58" t="s">
        <v>327</v>
      </c>
      <c r="B47" s="19">
        <v>26883</v>
      </c>
      <c r="C47" s="19">
        <v>28188</v>
      </c>
      <c r="D47" s="19">
        <v>28971</v>
      </c>
      <c r="E47" s="19">
        <v>29493</v>
      </c>
      <c r="F47" s="19">
        <v>29754</v>
      </c>
      <c r="G47" s="19">
        <v>30015</v>
      </c>
      <c r="H47" s="19">
        <v>30623</v>
      </c>
      <c r="I47" s="19">
        <v>31231</v>
      </c>
      <c r="J47" s="19">
        <v>32369</v>
      </c>
      <c r="K47" s="19">
        <v>33189</v>
      </c>
      <c r="L47" s="19">
        <v>33427</v>
      </c>
      <c r="M47" s="19">
        <v>50064</v>
      </c>
      <c r="N47" s="19">
        <v>50853</v>
      </c>
      <c r="O47" s="19">
        <v>51414</v>
      </c>
      <c r="P47" s="19">
        <v>51976</v>
      </c>
      <c r="Q47" s="19">
        <v>52763</v>
      </c>
      <c r="R47" s="19">
        <v>53701</v>
      </c>
      <c r="S47" s="19">
        <v>54614</v>
      </c>
      <c r="T47" s="19">
        <v>55927</v>
      </c>
      <c r="U47" s="19">
        <v>57232</v>
      </c>
      <c r="V47" s="19">
        <v>58311</v>
      </c>
      <c r="W47" s="19">
        <v>59704</v>
      </c>
      <c r="X47" s="19">
        <v>66952</v>
      </c>
      <c r="Y47" s="19">
        <v>71624</v>
      </c>
      <c r="Z47" s="19">
        <v>75860</v>
      </c>
      <c r="AA47" s="19">
        <v>79308</v>
      </c>
      <c r="AB47" s="19">
        <v>82381</v>
      </c>
      <c r="AC47" s="19">
        <v>85309</v>
      </c>
      <c r="AD47" s="19">
        <v>88196</v>
      </c>
    </row>
    <row r="48" spans="1:30" ht="15" x14ac:dyDescent="0.25">
      <c r="A48" s="58" t="s">
        <v>328</v>
      </c>
      <c r="B48" s="19">
        <v>157</v>
      </c>
      <c r="C48" s="19">
        <v>181</v>
      </c>
      <c r="D48" s="19">
        <v>356</v>
      </c>
      <c r="E48" s="19">
        <v>308</v>
      </c>
      <c r="F48" s="19">
        <v>301</v>
      </c>
      <c r="G48" s="19">
        <v>926</v>
      </c>
      <c r="H48" s="19">
        <v>1001</v>
      </c>
      <c r="I48" s="19">
        <v>1049</v>
      </c>
      <c r="J48" s="19">
        <v>1059</v>
      </c>
      <c r="K48" s="19">
        <v>1095</v>
      </c>
      <c r="L48" s="19">
        <v>1199</v>
      </c>
      <c r="M48" s="19">
        <v>1226</v>
      </c>
      <c r="N48" s="19">
        <v>1213</v>
      </c>
      <c r="O48" s="19">
        <v>1098</v>
      </c>
      <c r="P48" s="19">
        <v>1158</v>
      </c>
      <c r="Q48" s="19">
        <v>1201</v>
      </c>
      <c r="R48" s="19">
        <v>1286</v>
      </c>
      <c r="S48" s="19">
        <v>1308</v>
      </c>
      <c r="T48" s="19">
        <v>1384</v>
      </c>
      <c r="U48" s="19">
        <v>1414</v>
      </c>
      <c r="V48" s="19">
        <v>1471</v>
      </c>
      <c r="W48" s="19">
        <v>1514</v>
      </c>
      <c r="X48" s="19">
        <v>1650</v>
      </c>
      <c r="Y48" s="19">
        <v>1747</v>
      </c>
      <c r="Z48" s="19">
        <v>1880</v>
      </c>
      <c r="AA48" s="19">
        <v>1984</v>
      </c>
      <c r="AB48" s="19">
        <v>2250</v>
      </c>
      <c r="AC48" s="19">
        <v>2358</v>
      </c>
      <c r="AD48" s="19">
        <v>2435</v>
      </c>
    </row>
    <row r="49" spans="1:30" ht="15" x14ac:dyDescent="0.25">
      <c r="A49" s="58" t="s">
        <v>329</v>
      </c>
      <c r="B49" s="19">
        <v>0</v>
      </c>
      <c r="C49" s="19">
        <v>0</v>
      </c>
      <c r="D49" s="19">
        <v>0</v>
      </c>
      <c r="E49" s="19">
        <v>0</v>
      </c>
      <c r="F49" s="19">
        <v>0</v>
      </c>
      <c r="G49" s="19">
        <v>1015</v>
      </c>
      <c r="H49" s="19">
        <v>1059</v>
      </c>
      <c r="I49" s="19">
        <v>1200</v>
      </c>
      <c r="J49" s="19">
        <v>1209</v>
      </c>
      <c r="K49" s="19">
        <v>1262</v>
      </c>
      <c r="L49" s="19">
        <v>1374</v>
      </c>
      <c r="M49" s="19">
        <v>1426</v>
      </c>
      <c r="N49" s="19">
        <v>1478</v>
      </c>
      <c r="O49" s="19">
        <v>1329</v>
      </c>
      <c r="P49" s="19">
        <v>1408</v>
      </c>
      <c r="Q49" s="19">
        <v>1468</v>
      </c>
      <c r="R49" s="19">
        <v>1530</v>
      </c>
      <c r="S49" s="19">
        <v>1546</v>
      </c>
      <c r="T49" s="19">
        <v>1609</v>
      </c>
      <c r="U49" s="19">
        <v>1642</v>
      </c>
      <c r="V49" s="19">
        <v>1705</v>
      </c>
      <c r="W49" s="19">
        <v>1749</v>
      </c>
      <c r="X49" s="19">
        <v>1889</v>
      </c>
      <c r="Y49" s="19">
        <v>1987</v>
      </c>
      <c r="Z49" s="19">
        <v>2112</v>
      </c>
      <c r="AA49" s="19">
        <v>2198</v>
      </c>
      <c r="AB49" s="19">
        <v>2345</v>
      </c>
      <c r="AC49" s="19">
        <v>2453</v>
      </c>
      <c r="AD49" s="19">
        <v>2534</v>
      </c>
    </row>
    <row r="50" spans="1:30" ht="15" x14ac:dyDescent="0.25">
      <c r="A50" s="59"/>
    </row>
    <row r="51" spans="1:30" ht="15" x14ac:dyDescent="0.25">
      <c r="A51" s="3"/>
    </row>
    <row r="52" spans="1:30" ht="15" x14ac:dyDescent="0.25">
      <c r="A52" s="61"/>
    </row>
    <row r="53" spans="1:30" ht="15" x14ac:dyDescent="0.2">
      <c r="A53" s="58"/>
    </row>
    <row r="55" spans="1:30" ht="15" x14ac:dyDescent="0.25">
      <c r="A55" s="12"/>
    </row>
  </sheetData>
  <hyperlinks>
    <hyperlink ref="A1" location="contents!A1" display="to contents" xr:uid="{00000000-0004-0000-1800-000000000000}"/>
  </hyperlinks>
  <pageMargins left="0.7" right="0.7" top="0.75" bottom="0.75" header="0.3" footer="0.3"/>
  <pageSetup paperSize="9" orientation="portrait" horizontalDpi="90" verticalDpi="9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69"/>
  <sheetViews>
    <sheetView workbookViewId="0"/>
  </sheetViews>
  <sheetFormatPr defaultColWidth="11.42578125" defaultRowHeight="12.75" x14ac:dyDescent="0.2"/>
  <cols>
    <col min="1" max="1" width="65.7109375" customWidth="1"/>
    <col min="2" max="6" width="16.7109375" customWidth="1"/>
    <col min="7" max="8" width="21.7109375" customWidth="1"/>
  </cols>
  <sheetData>
    <row r="1" spans="1:7" ht="15" customHeight="1" x14ac:dyDescent="0.25">
      <c r="A1" s="5" t="s">
        <v>443</v>
      </c>
    </row>
    <row r="2" spans="1:7" ht="33" customHeight="1" x14ac:dyDescent="0.25">
      <c r="A2" s="3"/>
      <c r="B2" s="13"/>
      <c r="C2" s="13"/>
      <c r="D2" s="13"/>
      <c r="E2" s="13"/>
      <c r="F2" s="13"/>
      <c r="G2" s="13"/>
    </row>
    <row r="3" spans="1:7" ht="33" customHeight="1" x14ac:dyDescent="0.25">
      <c r="A3" s="70" t="s">
        <v>489</v>
      </c>
      <c r="B3" s="13"/>
      <c r="C3" s="13"/>
      <c r="D3" s="13"/>
      <c r="E3" s="13"/>
      <c r="F3" s="13"/>
      <c r="G3" s="13"/>
    </row>
    <row r="4" spans="1:7" ht="15" customHeight="1" x14ac:dyDescent="0.25">
      <c r="A4" s="3"/>
      <c r="B4" s="22"/>
      <c r="C4" s="22"/>
      <c r="D4" s="22"/>
      <c r="E4" s="22"/>
      <c r="F4" s="22"/>
      <c r="G4" s="22"/>
    </row>
    <row r="5" spans="1:7" ht="15" customHeight="1" x14ac:dyDescent="0.25">
      <c r="A5" s="3"/>
      <c r="B5" s="73"/>
      <c r="C5" s="53"/>
      <c r="D5" s="74">
        <v>2025</v>
      </c>
      <c r="E5" s="53"/>
      <c r="F5" s="53"/>
      <c r="G5" s="73"/>
    </row>
    <row r="6" spans="1:7" ht="15" customHeight="1" x14ac:dyDescent="0.25">
      <c r="A6" s="3"/>
      <c r="B6" s="29" t="s">
        <v>353</v>
      </c>
      <c r="C6" s="71"/>
      <c r="D6" s="14"/>
      <c r="E6" s="71"/>
      <c r="F6" s="71"/>
      <c r="G6" s="29" t="s">
        <v>354</v>
      </c>
    </row>
    <row r="7" spans="1:7" ht="15" customHeight="1" x14ac:dyDescent="0.25">
      <c r="A7" s="3"/>
      <c r="B7" s="67" t="s">
        <v>330</v>
      </c>
      <c r="C7" s="67" t="s">
        <v>331</v>
      </c>
      <c r="D7" s="67" t="s">
        <v>332</v>
      </c>
      <c r="E7" s="67" t="s">
        <v>333</v>
      </c>
      <c r="F7" s="67" t="s">
        <v>334</v>
      </c>
    </row>
    <row r="8" spans="1:7" ht="15" customHeight="1" x14ac:dyDescent="0.25">
      <c r="A8" s="27" t="s">
        <v>335</v>
      </c>
      <c r="B8" s="92">
        <v>21500</v>
      </c>
      <c r="C8" s="92">
        <v>32500</v>
      </c>
      <c r="D8" s="92">
        <v>49400</v>
      </c>
      <c r="E8" s="92">
        <v>73600</v>
      </c>
      <c r="F8" s="92">
        <v>121900</v>
      </c>
    </row>
    <row r="9" spans="1:7" ht="15" customHeight="1" x14ac:dyDescent="0.25">
      <c r="A9" s="12"/>
    </row>
    <row r="10" spans="1:7" ht="15" customHeight="1" x14ac:dyDescent="0.25">
      <c r="A10" s="68" t="s">
        <v>336</v>
      </c>
    </row>
    <row r="11" spans="1:7" ht="15" customHeight="1" x14ac:dyDescent="0.2">
      <c r="A11" t="s">
        <v>492</v>
      </c>
      <c r="B11" s="92">
        <v>18200</v>
      </c>
      <c r="C11" s="92">
        <v>21700</v>
      </c>
      <c r="D11" s="92">
        <v>25400</v>
      </c>
      <c r="E11" s="92">
        <v>28500</v>
      </c>
      <c r="F11" s="92">
        <v>35200</v>
      </c>
      <c r="G11" s="92">
        <v>20</v>
      </c>
    </row>
    <row r="12" spans="1:7" ht="15" customHeight="1" x14ac:dyDescent="0.2">
      <c r="A12" t="s">
        <v>493</v>
      </c>
      <c r="B12" s="92">
        <v>27000</v>
      </c>
      <c r="C12" s="92">
        <v>31000</v>
      </c>
      <c r="D12" s="92">
        <v>35100</v>
      </c>
      <c r="E12" s="92">
        <v>39800</v>
      </c>
      <c r="F12" s="92">
        <v>46700</v>
      </c>
      <c r="G12" s="92">
        <v>20</v>
      </c>
    </row>
    <row r="13" spans="1:7" ht="15" customHeight="1" x14ac:dyDescent="0.2">
      <c r="A13" t="s">
        <v>494</v>
      </c>
      <c r="B13" s="92">
        <v>37300</v>
      </c>
      <c r="C13" s="92">
        <v>43900</v>
      </c>
      <c r="D13" s="92">
        <v>49400</v>
      </c>
      <c r="E13" s="92">
        <v>55400</v>
      </c>
      <c r="F13" s="92">
        <v>63300</v>
      </c>
      <c r="G13" s="92">
        <v>20</v>
      </c>
    </row>
    <row r="14" spans="1:7" ht="15" customHeight="1" x14ac:dyDescent="0.2">
      <c r="A14" t="s">
        <v>495</v>
      </c>
      <c r="B14" s="92">
        <v>52500</v>
      </c>
      <c r="C14" s="92">
        <v>61600</v>
      </c>
      <c r="D14" s="92">
        <v>68200</v>
      </c>
      <c r="E14" s="92">
        <v>74700</v>
      </c>
      <c r="F14" s="92">
        <v>84400</v>
      </c>
      <c r="G14" s="92">
        <v>20</v>
      </c>
    </row>
    <row r="15" spans="1:7" ht="15" customHeight="1" x14ac:dyDescent="0.2">
      <c r="A15" t="s">
        <v>496</v>
      </c>
      <c r="B15" s="92">
        <v>74600</v>
      </c>
      <c r="C15" s="92">
        <v>87000</v>
      </c>
      <c r="D15" s="92">
        <v>99600</v>
      </c>
      <c r="E15" s="92">
        <v>121900</v>
      </c>
      <c r="F15" s="92">
        <v>204600</v>
      </c>
      <c r="G15" s="92">
        <v>20</v>
      </c>
    </row>
    <row r="16" spans="1:7" ht="15" customHeight="1" x14ac:dyDescent="0.2"/>
    <row r="17" spans="1:7" ht="15" customHeight="1" x14ac:dyDescent="0.25">
      <c r="A17" s="68" t="s">
        <v>337</v>
      </c>
    </row>
    <row r="18" spans="1:7" ht="15" customHeight="1" x14ac:dyDescent="0.2">
      <c r="A18" t="s">
        <v>338</v>
      </c>
      <c r="B18" s="92">
        <v>25900</v>
      </c>
      <c r="C18" s="92">
        <v>40400</v>
      </c>
      <c r="D18" s="92">
        <v>60500</v>
      </c>
      <c r="E18" s="92">
        <v>82800</v>
      </c>
      <c r="F18" s="92">
        <v>133400</v>
      </c>
      <c r="G18" s="92">
        <v>66</v>
      </c>
    </row>
    <row r="19" spans="1:7" ht="15" customHeight="1" x14ac:dyDescent="0.2">
      <c r="A19" t="s">
        <v>339</v>
      </c>
      <c r="B19" s="92">
        <v>18500</v>
      </c>
      <c r="C19" s="92">
        <v>20600</v>
      </c>
      <c r="D19" s="92">
        <v>25500</v>
      </c>
      <c r="E19" s="92">
        <v>38500</v>
      </c>
      <c r="F19" s="92">
        <v>73200</v>
      </c>
      <c r="G19" s="92">
        <v>7</v>
      </c>
    </row>
    <row r="20" spans="1:7" ht="15" customHeight="1" x14ac:dyDescent="0.2">
      <c r="A20" t="s">
        <v>340</v>
      </c>
      <c r="B20" s="92">
        <v>22500</v>
      </c>
      <c r="C20" s="92">
        <v>27900</v>
      </c>
      <c r="D20" s="92">
        <v>36400</v>
      </c>
      <c r="E20" s="92">
        <v>49000</v>
      </c>
      <c r="F20" s="92">
        <v>76200</v>
      </c>
      <c r="G20" s="92">
        <v>26</v>
      </c>
    </row>
    <row r="21" spans="1:7" ht="15" customHeight="1" x14ac:dyDescent="0.2"/>
    <row r="22" spans="1:7" ht="15" customHeight="1" x14ac:dyDescent="0.25">
      <c r="A22" s="68" t="s">
        <v>341</v>
      </c>
    </row>
    <row r="23" spans="1:7" ht="15" customHeight="1" x14ac:dyDescent="0.2">
      <c r="A23" t="s">
        <v>342</v>
      </c>
      <c r="B23" s="92">
        <v>34100</v>
      </c>
      <c r="C23" s="92">
        <v>53100</v>
      </c>
      <c r="D23" s="92">
        <v>69800</v>
      </c>
      <c r="E23" s="92">
        <v>90000</v>
      </c>
      <c r="F23" s="92">
        <v>143500</v>
      </c>
      <c r="G23" s="92">
        <v>49</v>
      </c>
    </row>
    <row r="24" spans="1:7" ht="15" customHeight="1" x14ac:dyDescent="0.2">
      <c r="A24" t="s">
        <v>343</v>
      </c>
      <c r="B24" s="92">
        <v>19900</v>
      </c>
      <c r="C24" s="92">
        <v>26300</v>
      </c>
      <c r="D24" s="92">
        <v>33100</v>
      </c>
      <c r="E24" s="92">
        <v>44800</v>
      </c>
      <c r="F24" s="92">
        <v>72700</v>
      </c>
      <c r="G24" s="92">
        <v>47</v>
      </c>
    </row>
    <row r="25" spans="1:7" ht="15" customHeight="1" x14ac:dyDescent="0.2">
      <c r="A25" t="s">
        <v>344</v>
      </c>
      <c r="B25" s="92">
        <v>26100</v>
      </c>
      <c r="C25" s="92">
        <v>38300</v>
      </c>
      <c r="D25" s="92">
        <v>50500</v>
      </c>
      <c r="E25" s="92">
        <v>71400</v>
      </c>
      <c r="F25" s="92">
        <v>128900</v>
      </c>
      <c r="G25" s="92">
        <v>4</v>
      </c>
    </row>
    <row r="26" spans="1:7" ht="15" customHeight="1" x14ac:dyDescent="0.2"/>
    <row r="27" spans="1:7" ht="15" customHeight="1" x14ac:dyDescent="0.25">
      <c r="A27" s="68" t="s">
        <v>345</v>
      </c>
    </row>
    <row r="28" spans="1:7" ht="15" customHeight="1" x14ac:dyDescent="0.2">
      <c r="A28" t="s">
        <v>346</v>
      </c>
      <c r="B28" s="92">
        <v>32200</v>
      </c>
      <c r="C28" s="92">
        <v>52800</v>
      </c>
      <c r="D28" s="92">
        <v>70300</v>
      </c>
      <c r="E28" s="92">
        <v>90700</v>
      </c>
      <c r="F28" s="92">
        <v>147900</v>
      </c>
      <c r="G28" s="92">
        <v>22</v>
      </c>
    </row>
    <row r="29" spans="1:7" ht="15" customHeight="1" x14ac:dyDescent="0.2">
      <c r="A29" t="s">
        <v>347</v>
      </c>
      <c r="B29" s="92">
        <v>20300</v>
      </c>
      <c r="C29" s="92">
        <v>31400</v>
      </c>
      <c r="D29" s="92">
        <v>49200</v>
      </c>
      <c r="E29" s="92">
        <v>74000</v>
      </c>
      <c r="F29" s="92">
        <v>122800</v>
      </c>
      <c r="G29" s="92">
        <v>52</v>
      </c>
    </row>
    <row r="30" spans="1:7" ht="15" customHeight="1" x14ac:dyDescent="0.25">
      <c r="B30" s="20"/>
      <c r="C30" s="20"/>
      <c r="D30" s="20"/>
      <c r="E30" s="20"/>
      <c r="F30" s="20"/>
      <c r="G30" s="20"/>
    </row>
    <row r="31" spans="1:7" ht="15" customHeight="1" x14ac:dyDescent="0.25">
      <c r="A31" s="72"/>
      <c r="B31" s="73"/>
      <c r="C31" s="53"/>
      <c r="D31" s="74">
        <v>2026</v>
      </c>
      <c r="E31" s="53"/>
      <c r="F31" s="53"/>
      <c r="G31" s="73"/>
    </row>
    <row r="32" spans="1:7" ht="15" customHeight="1" x14ac:dyDescent="0.25">
      <c r="A32" s="3"/>
      <c r="B32" s="29" t="s">
        <v>353</v>
      </c>
      <c r="C32" s="71"/>
      <c r="D32" s="14"/>
      <c r="E32" s="71"/>
      <c r="F32" s="71"/>
      <c r="G32" s="29" t="s">
        <v>354</v>
      </c>
    </row>
    <row r="33" spans="1:7" ht="15" customHeight="1" x14ac:dyDescent="0.25">
      <c r="A33" s="3"/>
      <c r="B33" s="67" t="s">
        <v>330</v>
      </c>
      <c r="C33" s="67" t="s">
        <v>331</v>
      </c>
      <c r="D33" s="67" t="s">
        <v>332</v>
      </c>
      <c r="E33" s="67" t="s">
        <v>333</v>
      </c>
      <c r="F33" s="67" t="s">
        <v>334</v>
      </c>
    </row>
    <row r="34" spans="1:7" ht="15" customHeight="1" x14ac:dyDescent="0.25">
      <c r="A34" s="27" t="s">
        <v>335</v>
      </c>
      <c r="B34" s="93">
        <v>22300</v>
      </c>
      <c r="C34" s="93">
        <v>33600</v>
      </c>
      <c r="D34" s="93">
        <v>50800</v>
      </c>
      <c r="E34" s="93">
        <v>75600</v>
      </c>
      <c r="F34" s="93">
        <v>125300</v>
      </c>
      <c r="G34" s="20"/>
    </row>
    <row r="35" spans="1:7" ht="15" customHeight="1" x14ac:dyDescent="0.25">
      <c r="A35" s="12"/>
      <c r="B35" s="20"/>
      <c r="C35" s="20"/>
      <c r="D35" s="20"/>
      <c r="E35" s="20"/>
      <c r="F35" s="20"/>
      <c r="G35" s="20"/>
    </row>
    <row r="36" spans="1:7" ht="15" customHeight="1" x14ac:dyDescent="0.25">
      <c r="A36" s="68" t="s">
        <v>336</v>
      </c>
      <c r="B36" s="20"/>
      <c r="C36" s="20"/>
      <c r="D36" s="20"/>
      <c r="E36" s="20"/>
      <c r="F36" s="20"/>
      <c r="G36" s="20"/>
    </row>
    <row r="37" spans="1:7" ht="15" customHeight="1" x14ac:dyDescent="0.25">
      <c r="A37" t="s">
        <v>497</v>
      </c>
      <c r="B37" s="93">
        <v>18900</v>
      </c>
      <c r="C37" s="93">
        <v>22500</v>
      </c>
      <c r="D37" s="93">
        <v>26300</v>
      </c>
      <c r="E37" s="93">
        <v>29600</v>
      </c>
      <c r="F37" s="93">
        <v>36300</v>
      </c>
      <c r="G37" s="93">
        <v>20</v>
      </c>
    </row>
    <row r="38" spans="1:7" ht="15" customHeight="1" x14ac:dyDescent="0.25">
      <c r="A38" t="s">
        <v>498</v>
      </c>
      <c r="B38" s="93">
        <v>27900</v>
      </c>
      <c r="C38" s="93">
        <v>32100</v>
      </c>
      <c r="D38" s="93">
        <v>36300</v>
      </c>
      <c r="E38" s="93">
        <v>41100</v>
      </c>
      <c r="F38" s="93">
        <v>48200</v>
      </c>
      <c r="G38" s="93">
        <v>20</v>
      </c>
    </row>
    <row r="39" spans="1:7" ht="15" customHeight="1" x14ac:dyDescent="0.25">
      <c r="A39" t="s">
        <v>499</v>
      </c>
      <c r="B39" s="93">
        <v>38400</v>
      </c>
      <c r="C39" s="93">
        <v>45200</v>
      </c>
      <c r="D39" s="93">
        <v>50900</v>
      </c>
      <c r="E39" s="93">
        <v>56900</v>
      </c>
      <c r="F39" s="93">
        <v>65000</v>
      </c>
      <c r="G39" s="93">
        <v>20</v>
      </c>
    </row>
    <row r="40" spans="1:7" ht="15" customHeight="1" x14ac:dyDescent="0.25">
      <c r="A40" t="s">
        <v>500</v>
      </c>
      <c r="B40" s="93">
        <v>53900</v>
      </c>
      <c r="C40" s="93">
        <v>63500</v>
      </c>
      <c r="D40" s="93">
        <v>70300</v>
      </c>
      <c r="E40" s="93">
        <v>76800</v>
      </c>
      <c r="F40" s="93">
        <v>86700</v>
      </c>
      <c r="G40" s="93">
        <v>20</v>
      </c>
    </row>
    <row r="41" spans="1:7" ht="15" customHeight="1" x14ac:dyDescent="0.25">
      <c r="A41" t="s">
        <v>501</v>
      </c>
      <c r="B41" s="93">
        <v>76300</v>
      </c>
      <c r="C41" s="93">
        <v>89300</v>
      </c>
      <c r="D41" s="93">
        <v>102200</v>
      </c>
      <c r="E41" s="93">
        <v>125300</v>
      </c>
      <c r="F41" s="93">
        <v>211000</v>
      </c>
      <c r="G41" s="93">
        <v>20</v>
      </c>
    </row>
    <row r="42" spans="1:7" ht="15" customHeight="1" x14ac:dyDescent="0.25">
      <c r="B42" s="20"/>
      <c r="C42" s="20"/>
      <c r="D42" s="20"/>
      <c r="E42" s="20"/>
      <c r="F42" s="20"/>
      <c r="G42" s="20"/>
    </row>
    <row r="43" spans="1:7" ht="15" customHeight="1" x14ac:dyDescent="0.25">
      <c r="A43" s="68" t="s">
        <v>337</v>
      </c>
      <c r="B43" s="20"/>
      <c r="C43" s="20"/>
      <c r="D43" s="20"/>
      <c r="E43" s="20"/>
      <c r="F43" s="20"/>
      <c r="G43" s="20"/>
    </row>
    <row r="44" spans="1:7" ht="15" customHeight="1" x14ac:dyDescent="0.25">
      <c r="A44" t="s">
        <v>338</v>
      </c>
      <c r="B44" s="93">
        <v>26900</v>
      </c>
      <c r="C44" s="93">
        <v>41700</v>
      </c>
      <c r="D44" s="93">
        <v>62300</v>
      </c>
      <c r="E44" s="93">
        <v>85100</v>
      </c>
      <c r="F44" s="93">
        <v>136500</v>
      </c>
      <c r="G44" s="93">
        <v>66</v>
      </c>
    </row>
    <row r="45" spans="1:7" ht="15" customHeight="1" x14ac:dyDescent="0.25">
      <c r="A45" t="s">
        <v>339</v>
      </c>
      <c r="B45" s="93">
        <v>19300</v>
      </c>
      <c r="C45" s="93">
        <v>21400</v>
      </c>
      <c r="D45" s="93">
        <v>26500</v>
      </c>
      <c r="E45" s="93">
        <v>40000</v>
      </c>
      <c r="F45" s="93">
        <v>76400</v>
      </c>
      <c r="G45" s="93">
        <v>7</v>
      </c>
    </row>
    <row r="46" spans="1:7" ht="15" customHeight="1" x14ac:dyDescent="0.25">
      <c r="A46" t="s">
        <v>340</v>
      </c>
      <c r="B46" s="93">
        <v>23200</v>
      </c>
      <c r="C46" s="93">
        <v>28900</v>
      </c>
      <c r="D46" s="93">
        <v>37600</v>
      </c>
      <c r="E46" s="93">
        <v>50400</v>
      </c>
      <c r="F46" s="93">
        <v>78600</v>
      </c>
      <c r="G46" s="93">
        <v>26</v>
      </c>
    </row>
    <row r="47" spans="1:7" ht="15" customHeight="1" x14ac:dyDescent="0.25">
      <c r="B47" s="20"/>
      <c r="C47" s="20"/>
      <c r="D47" s="20"/>
      <c r="E47" s="20"/>
      <c r="F47" s="20"/>
      <c r="G47" s="20"/>
    </row>
    <row r="48" spans="1:7" ht="15" customHeight="1" x14ac:dyDescent="0.25">
      <c r="A48" s="68" t="s">
        <v>341</v>
      </c>
      <c r="B48" s="20"/>
      <c r="C48" s="20"/>
      <c r="D48" s="20"/>
      <c r="E48" s="20"/>
      <c r="F48" s="20"/>
      <c r="G48" s="20"/>
    </row>
    <row r="49" spans="1:8" ht="15" customHeight="1" x14ac:dyDescent="0.25">
      <c r="A49" t="s">
        <v>342</v>
      </c>
      <c r="B49" s="93">
        <v>35300</v>
      </c>
      <c r="C49" s="93">
        <v>54800</v>
      </c>
      <c r="D49" s="93">
        <v>71900</v>
      </c>
      <c r="E49" s="93">
        <v>92500</v>
      </c>
      <c r="F49" s="93">
        <v>146800</v>
      </c>
      <c r="G49" s="93">
        <v>49</v>
      </c>
    </row>
    <row r="50" spans="1:8" ht="15" customHeight="1" x14ac:dyDescent="0.25">
      <c r="A50" t="s">
        <v>343</v>
      </c>
      <c r="B50" s="93">
        <v>20700</v>
      </c>
      <c r="C50" s="93">
        <v>27300</v>
      </c>
      <c r="D50" s="93">
        <v>34300</v>
      </c>
      <c r="E50" s="93">
        <v>46200</v>
      </c>
      <c r="F50" s="93">
        <v>74500</v>
      </c>
      <c r="G50" s="93">
        <v>47</v>
      </c>
    </row>
    <row r="51" spans="1:8" ht="15" customHeight="1" x14ac:dyDescent="0.25">
      <c r="A51" t="s">
        <v>344</v>
      </c>
      <c r="B51" s="93">
        <v>26900</v>
      </c>
      <c r="C51" s="93">
        <v>39400</v>
      </c>
      <c r="D51" s="93">
        <v>51800</v>
      </c>
      <c r="E51" s="93">
        <v>73100</v>
      </c>
      <c r="F51" s="93">
        <v>134500</v>
      </c>
      <c r="G51" s="93">
        <v>4</v>
      </c>
    </row>
    <row r="52" spans="1:8" ht="15" customHeight="1" x14ac:dyDescent="0.25">
      <c r="B52" s="20"/>
      <c r="C52" s="20"/>
      <c r="D52" s="20"/>
      <c r="E52" s="20"/>
      <c r="F52" s="20"/>
      <c r="G52" s="20"/>
    </row>
    <row r="53" spans="1:8" ht="15" customHeight="1" x14ac:dyDescent="0.25">
      <c r="A53" s="68" t="s">
        <v>348</v>
      </c>
      <c r="B53" s="20"/>
      <c r="C53" s="20"/>
      <c r="D53" s="20"/>
      <c r="E53" s="20"/>
      <c r="F53" s="20"/>
      <c r="G53" s="20"/>
    </row>
    <row r="54" spans="1:8" ht="15" customHeight="1" x14ac:dyDescent="0.25">
      <c r="A54" t="s">
        <v>346</v>
      </c>
      <c r="B54" s="93">
        <v>33300</v>
      </c>
      <c r="C54" s="93">
        <v>54600</v>
      </c>
      <c r="D54" s="93">
        <v>72400</v>
      </c>
      <c r="E54" s="93">
        <v>93000</v>
      </c>
      <c r="F54" s="93">
        <v>151100</v>
      </c>
      <c r="G54" s="93">
        <v>22</v>
      </c>
    </row>
    <row r="55" spans="1:8" ht="15" customHeight="1" x14ac:dyDescent="0.25">
      <c r="A55" t="s">
        <v>347</v>
      </c>
      <c r="B55" s="93">
        <v>21200</v>
      </c>
      <c r="C55" s="93">
        <v>32600</v>
      </c>
      <c r="D55" s="93">
        <v>50600</v>
      </c>
      <c r="E55" s="93">
        <v>76200</v>
      </c>
      <c r="F55" s="93">
        <v>126200</v>
      </c>
      <c r="G55" s="93">
        <v>52</v>
      </c>
    </row>
    <row r="56" spans="1:8" ht="15" customHeight="1" x14ac:dyDescent="0.2">
      <c r="A56" s="76"/>
      <c r="B56" s="75"/>
      <c r="C56" s="75"/>
      <c r="D56" s="75"/>
      <c r="E56" s="75"/>
      <c r="F56" s="75"/>
      <c r="G56" s="75"/>
    </row>
    <row r="57" spans="1:8" ht="15" customHeight="1" x14ac:dyDescent="0.2">
      <c r="A57" s="94" t="s">
        <v>502</v>
      </c>
      <c r="B57" s="69"/>
      <c r="C57" s="69"/>
      <c r="D57" s="69"/>
      <c r="E57" s="69"/>
      <c r="F57" s="69"/>
      <c r="G57" s="69"/>
    </row>
    <row r="58" spans="1:8" ht="15" customHeight="1" x14ac:dyDescent="0.2">
      <c r="A58" s="94" t="s">
        <v>503</v>
      </c>
      <c r="B58" s="69"/>
      <c r="C58" s="69"/>
      <c r="D58" s="69"/>
      <c r="E58" s="69"/>
      <c r="F58" s="69"/>
      <c r="G58" s="69"/>
    </row>
    <row r="59" spans="1:8" ht="15" customHeight="1" x14ac:dyDescent="0.2">
      <c r="A59" s="94" t="s">
        <v>349</v>
      </c>
      <c r="B59" s="69"/>
      <c r="C59" s="69"/>
      <c r="D59" s="69"/>
      <c r="E59" s="69"/>
      <c r="F59" s="69"/>
      <c r="G59" s="69"/>
    </row>
    <row r="60" spans="1:8" x14ac:dyDescent="0.2">
      <c r="A60" s="94" t="s">
        <v>350</v>
      </c>
      <c r="B60" s="69"/>
      <c r="C60" s="69"/>
      <c r="D60" s="69"/>
      <c r="E60" s="69"/>
      <c r="F60" s="69"/>
      <c r="G60" s="69"/>
    </row>
    <row r="61" spans="1:8" x14ac:dyDescent="0.2">
      <c r="A61" s="94" t="s">
        <v>351</v>
      </c>
      <c r="B61" s="69"/>
      <c r="C61" s="69"/>
      <c r="D61" s="69"/>
      <c r="E61" s="69"/>
      <c r="F61" s="69"/>
      <c r="G61" s="69"/>
    </row>
    <row r="62" spans="1:8" x14ac:dyDescent="0.2">
      <c r="A62" s="94" t="s">
        <v>352</v>
      </c>
      <c r="B62" s="69"/>
      <c r="C62" s="69"/>
      <c r="D62" s="69"/>
      <c r="E62" s="69"/>
      <c r="F62" s="69"/>
      <c r="G62" s="69"/>
    </row>
    <row r="64" spans="1:8" x14ac:dyDescent="0.2">
      <c r="A64" s="23"/>
      <c r="B64" s="23"/>
      <c r="C64" s="23"/>
      <c r="D64" s="23"/>
      <c r="E64" s="23"/>
      <c r="F64" s="23"/>
      <c r="G64" s="23"/>
      <c r="H64" s="23"/>
    </row>
    <row r="65" ht="15" customHeight="1" x14ac:dyDescent="0.2"/>
    <row r="66" ht="15" customHeight="1" x14ac:dyDescent="0.2"/>
    <row r="67" ht="15" customHeight="1" x14ac:dyDescent="0.2"/>
    <row r="68" ht="15" customHeight="1" x14ac:dyDescent="0.2"/>
    <row r="69" ht="15" customHeight="1" x14ac:dyDescent="0.2"/>
  </sheetData>
  <hyperlinks>
    <hyperlink ref="A1" location="contents!A1" display="to contents" xr:uid="{00000000-0004-0000-1900-000000000000}"/>
  </hyperlinks>
  <pageMargins left="0.7" right="0.7" top="0.75" bottom="0.75" header="0.3" footer="0.3"/>
  <pageSetup orientation="portrait" horizontalDpi="1200" verticalDpi="12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BJ51"/>
  <sheetViews>
    <sheetView workbookViewId="0"/>
  </sheetViews>
  <sheetFormatPr defaultColWidth="11.42578125" defaultRowHeight="12.75" x14ac:dyDescent="0.2"/>
  <cols>
    <col min="1" max="1" width="65.7109375" customWidth="1"/>
    <col min="2" max="26" width="8" customWidth="1"/>
    <col min="27" max="28" width="15.7109375" customWidth="1"/>
    <col min="29" max="63" width="8" customWidth="1"/>
  </cols>
  <sheetData>
    <row r="1" spans="1:62" ht="15" x14ac:dyDescent="0.25">
      <c r="A1" s="5" t="s">
        <v>443</v>
      </c>
    </row>
    <row r="2" spans="1:62" ht="15" x14ac:dyDescent="0.25">
      <c r="A2" s="3"/>
    </row>
    <row r="3" spans="1:62" ht="33" customHeight="1" x14ac:dyDescent="0.25">
      <c r="A3" s="70" t="s">
        <v>490</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row>
    <row r="4" spans="1:62" ht="15" x14ac:dyDescent="0.25">
      <c r="A4" s="53"/>
      <c r="B4" s="3">
        <v>1970</v>
      </c>
      <c r="C4" s="3">
        <v>1971</v>
      </c>
      <c r="D4" s="3">
        <v>1972</v>
      </c>
      <c r="E4" s="3">
        <v>1973</v>
      </c>
      <c r="F4" s="3">
        <v>1974</v>
      </c>
      <c r="G4" s="3">
        <v>1975</v>
      </c>
      <c r="H4" s="3">
        <v>1976</v>
      </c>
      <c r="I4" s="3">
        <v>1977</v>
      </c>
      <c r="J4" s="3">
        <v>1978</v>
      </c>
      <c r="K4" s="3">
        <v>1979</v>
      </c>
      <c r="L4" s="3">
        <v>1980</v>
      </c>
      <c r="M4" s="3">
        <v>1981</v>
      </c>
      <c r="N4" s="3">
        <v>1982</v>
      </c>
      <c r="O4" s="3">
        <v>1983</v>
      </c>
      <c r="P4" s="3">
        <v>1984</v>
      </c>
      <c r="Q4" s="3">
        <v>1985</v>
      </c>
      <c r="R4" s="3">
        <v>1986</v>
      </c>
      <c r="S4" s="3">
        <v>1987</v>
      </c>
      <c r="T4" s="3">
        <v>1988</v>
      </c>
      <c r="U4" s="3">
        <v>1989</v>
      </c>
      <c r="V4" s="3">
        <v>1990</v>
      </c>
      <c r="W4" s="3">
        <v>1991</v>
      </c>
      <c r="X4" s="3">
        <v>1992</v>
      </c>
      <c r="Y4" s="3">
        <v>1993</v>
      </c>
      <c r="Z4" s="3">
        <v>1994</v>
      </c>
      <c r="AA4" s="3">
        <v>1995</v>
      </c>
      <c r="AB4" s="3">
        <v>1995</v>
      </c>
      <c r="AC4" s="3">
        <v>1996</v>
      </c>
      <c r="AD4" s="3">
        <v>1997</v>
      </c>
      <c r="AE4" s="3">
        <v>1998</v>
      </c>
      <c r="AF4" s="3">
        <v>1999</v>
      </c>
      <c r="AG4" s="3">
        <v>2000</v>
      </c>
      <c r="AH4" s="3">
        <v>2001</v>
      </c>
      <c r="AI4" s="3">
        <v>2002</v>
      </c>
      <c r="AJ4" s="3">
        <v>2003</v>
      </c>
      <c r="AK4" s="3">
        <v>2004</v>
      </c>
      <c r="AL4" s="3">
        <v>2005</v>
      </c>
      <c r="AM4" s="3">
        <v>2006</v>
      </c>
      <c r="AN4" s="3">
        <v>2007</v>
      </c>
      <c r="AO4" s="3">
        <v>2008</v>
      </c>
      <c r="AP4" s="3">
        <v>2009</v>
      </c>
      <c r="AQ4" s="3">
        <v>2010</v>
      </c>
      <c r="AR4" s="3">
        <v>2011</v>
      </c>
      <c r="AS4" s="3">
        <v>2012</v>
      </c>
      <c r="AT4" s="3">
        <v>2013</v>
      </c>
      <c r="AU4" s="3">
        <v>2014</v>
      </c>
      <c r="AV4" s="3">
        <v>2015</v>
      </c>
      <c r="AW4" s="3">
        <v>2016</v>
      </c>
      <c r="AX4" s="3">
        <v>2017</v>
      </c>
      <c r="AY4" s="3">
        <v>2018</v>
      </c>
      <c r="AZ4" s="3">
        <v>2019</v>
      </c>
      <c r="BA4" s="3">
        <v>2020</v>
      </c>
      <c r="BB4" s="3">
        <v>2021</v>
      </c>
      <c r="BC4" s="3">
        <v>2022</v>
      </c>
      <c r="BD4" s="3">
        <v>2023</v>
      </c>
      <c r="BE4" s="3">
        <v>2024</v>
      </c>
      <c r="BF4" s="3">
        <v>2025</v>
      </c>
      <c r="BG4" s="3">
        <v>2026</v>
      </c>
      <c r="BH4" s="3">
        <v>2027</v>
      </c>
      <c r="BI4" s="3">
        <v>2028</v>
      </c>
      <c r="BJ4" s="3">
        <v>2029</v>
      </c>
    </row>
    <row r="5" spans="1:62" ht="15" x14ac:dyDescent="0.25">
      <c r="A5" s="20" t="s">
        <v>76</v>
      </c>
      <c r="B5" s="20"/>
      <c r="C5" s="20"/>
      <c r="D5" s="20"/>
      <c r="E5" s="20"/>
      <c r="F5" s="20"/>
      <c r="G5" s="20"/>
      <c r="H5" s="20"/>
      <c r="I5" s="20"/>
      <c r="J5" s="20"/>
      <c r="K5" s="20"/>
      <c r="L5" s="20"/>
      <c r="M5" s="20"/>
      <c r="N5" s="20"/>
      <c r="O5" s="20"/>
      <c r="P5" s="20"/>
      <c r="Q5" s="20"/>
      <c r="R5" s="20"/>
      <c r="S5" s="20"/>
      <c r="T5" s="20"/>
      <c r="U5" s="20"/>
      <c r="V5" s="20"/>
      <c r="W5" s="20"/>
      <c r="X5" s="20"/>
      <c r="Y5" s="20"/>
      <c r="Z5" s="20"/>
      <c r="AA5" s="3" t="s">
        <v>473</v>
      </c>
      <c r="AB5" s="3" t="s">
        <v>472</v>
      </c>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row>
    <row r="6" spans="1:62" ht="15" x14ac:dyDescent="0.25">
      <c r="A6" s="77" t="s">
        <v>355</v>
      </c>
    </row>
    <row r="7" spans="1:62" ht="15" x14ac:dyDescent="0.25">
      <c r="A7" s="3" t="s">
        <v>356</v>
      </c>
      <c r="B7" s="1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v>0.5</v>
      </c>
      <c r="AE7" s="15">
        <v>1.9</v>
      </c>
      <c r="AF7" s="15">
        <v>0.3</v>
      </c>
      <c r="AG7" s="15">
        <v>1.1000000000000001</v>
      </c>
      <c r="AH7" s="15">
        <v>3.3</v>
      </c>
      <c r="AI7" s="15">
        <v>0.5</v>
      </c>
      <c r="AJ7" s="15">
        <v>-1.2</v>
      </c>
      <c r="AK7" s="15">
        <v>0.2</v>
      </c>
      <c r="AL7" s="15">
        <v>-1.4</v>
      </c>
      <c r="AM7" s="15">
        <v>1.9</v>
      </c>
      <c r="AN7" s="15">
        <v>1.2</v>
      </c>
      <c r="AO7" s="15">
        <v>0.1</v>
      </c>
      <c r="AP7" s="15">
        <v>1.4</v>
      </c>
      <c r="AQ7" s="15">
        <v>-0.5</v>
      </c>
      <c r="AR7" s="15">
        <v>-1.2</v>
      </c>
      <c r="AS7" s="15">
        <v>-1.7</v>
      </c>
      <c r="AT7" s="15">
        <v>-1.4</v>
      </c>
      <c r="AU7" s="15">
        <v>1.1000000000000001</v>
      </c>
      <c r="AV7" s="15">
        <v>1</v>
      </c>
      <c r="AW7" s="15">
        <v>2.5</v>
      </c>
      <c r="AX7" s="15">
        <v>0.3</v>
      </c>
      <c r="AY7" s="15">
        <v>0</v>
      </c>
      <c r="AZ7" s="15">
        <v>1.1000000000000001</v>
      </c>
      <c r="BA7" s="15">
        <v>2.6</v>
      </c>
      <c r="BB7" s="15">
        <v>0.8</v>
      </c>
      <c r="BC7" s="15">
        <v>-2.5</v>
      </c>
      <c r="BD7" s="15">
        <v>-0.7</v>
      </c>
      <c r="BE7" s="15">
        <v>2.9</v>
      </c>
      <c r="BF7" s="15">
        <v>0.6</v>
      </c>
      <c r="BG7" s="15">
        <v>1.1000000000000001</v>
      </c>
      <c r="BH7" s="15">
        <v>0.8</v>
      </c>
      <c r="BI7" s="15">
        <v>0.7</v>
      </c>
      <c r="BJ7" s="15">
        <v>0.7</v>
      </c>
    </row>
    <row r="8" spans="1:62" ht="15" x14ac:dyDescent="0.25">
      <c r="A8" s="3" t="s">
        <v>357</v>
      </c>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v>-1.1000000000000001</v>
      </c>
      <c r="AS8" s="15">
        <v>-1.3</v>
      </c>
      <c r="AT8" s="15">
        <v>-1.3</v>
      </c>
      <c r="AU8" s="15">
        <v>0.5</v>
      </c>
      <c r="AV8" s="15">
        <v>1.5</v>
      </c>
      <c r="AW8" s="15">
        <v>1.5</v>
      </c>
      <c r="AX8" s="15">
        <v>0.7</v>
      </c>
      <c r="AY8" s="15">
        <v>0.1</v>
      </c>
      <c r="AZ8" s="15">
        <v>0.8</v>
      </c>
      <c r="BA8" s="15">
        <v>1.7</v>
      </c>
      <c r="BB8" s="15">
        <v>0.3</v>
      </c>
      <c r="BC8" s="15">
        <v>-0.7</v>
      </c>
      <c r="BD8" s="15">
        <v>0.2</v>
      </c>
      <c r="BE8" s="15">
        <v>1.6</v>
      </c>
      <c r="BF8" s="15">
        <v>0.4</v>
      </c>
      <c r="BG8" s="15">
        <v>1.1000000000000001</v>
      </c>
      <c r="BH8" s="15">
        <v>0.9</v>
      </c>
      <c r="BI8" s="15">
        <v>0.6</v>
      </c>
      <c r="BJ8" s="15">
        <v>0.5</v>
      </c>
    </row>
    <row r="9" spans="1:62" ht="15" x14ac:dyDescent="0.25">
      <c r="A9" s="3" t="s">
        <v>358</v>
      </c>
      <c r="B9" s="1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v>-1.2</v>
      </c>
      <c r="AS9" s="15">
        <v>-1.4</v>
      </c>
      <c r="AT9" s="15">
        <v>-2.2000000000000002</v>
      </c>
      <c r="AU9" s="15">
        <v>0.6</v>
      </c>
      <c r="AV9" s="15">
        <v>2.1</v>
      </c>
      <c r="AW9" s="15">
        <v>2.1</v>
      </c>
      <c r="AX9" s="15">
        <v>0.2</v>
      </c>
      <c r="AY9" s="15">
        <v>-0.1</v>
      </c>
      <c r="AZ9" s="15">
        <v>1.2</v>
      </c>
      <c r="BA9" s="15">
        <v>2.2000000000000002</v>
      </c>
      <c r="BB9" s="15">
        <v>0.7</v>
      </c>
      <c r="BC9" s="15">
        <v>-2.2999999999999998</v>
      </c>
      <c r="BD9" s="15">
        <v>0.4</v>
      </c>
      <c r="BE9" s="15">
        <v>2.9</v>
      </c>
      <c r="BF9" s="15">
        <v>0.8</v>
      </c>
      <c r="BG9" s="15">
        <v>1.2</v>
      </c>
      <c r="BH9" s="15">
        <v>0.7</v>
      </c>
      <c r="BI9" s="15">
        <v>0.6</v>
      </c>
      <c r="BJ9" s="15">
        <v>0.5</v>
      </c>
    </row>
    <row r="10" spans="1:62" ht="15" x14ac:dyDescent="0.25">
      <c r="A10" s="3" t="s">
        <v>359</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v>-1.2</v>
      </c>
      <c r="AS10" s="15">
        <v>-1.8</v>
      </c>
      <c r="AT10" s="15">
        <v>-1.8</v>
      </c>
      <c r="AU10" s="15">
        <v>1.5</v>
      </c>
      <c r="AV10" s="15">
        <v>3.1</v>
      </c>
      <c r="AW10" s="15">
        <v>3.2</v>
      </c>
      <c r="AX10" s="15">
        <v>0</v>
      </c>
      <c r="AY10" s="15">
        <v>-0.1</v>
      </c>
      <c r="AZ10" s="15">
        <v>1.3</v>
      </c>
      <c r="BA10" s="15">
        <v>2.8</v>
      </c>
      <c r="BB10" s="15">
        <v>0.9</v>
      </c>
      <c r="BC10" s="15">
        <v>-2.6</v>
      </c>
      <c r="BD10" s="15">
        <v>-0.8</v>
      </c>
      <c r="BE10" s="15">
        <v>3.1</v>
      </c>
      <c r="BF10" s="15">
        <v>0.6</v>
      </c>
      <c r="BG10" s="15">
        <v>1</v>
      </c>
      <c r="BH10" s="15">
        <v>0.6</v>
      </c>
      <c r="BI10" s="15">
        <v>0.7</v>
      </c>
      <c r="BJ10" s="15">
        <v>0.7</v>
      </c>
    </row>
    <row r="11" spans="1:62" ht="15" x14ac:dyDescent="0.25">
      <c r="A11" s="3" t="s">
        <v>360</v>
      </c>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v>-1.3</v>
      </c>
      <c r="AS11" s="15">
        <v>-2</v>
      </c>
      <c r="AT11" s="15">
        <v>-1</v>
      </c>
      <c r="AU11" s="15">
        <v>2.2000000000000002</v>
      </c>
      <c r="AV11" s="15">
        <v>3.3</v>
      </c>
      <c r="AW11" s="15">
        <v>3.5</v>
      </c>
      <c r="AX11" s="15">
        <v>0.1</v>
      </c>
      <c r="AY11" s="15">
        <v>0</v>
      </c>
      <c r="AZ11" s="15">
        <v>1.3</v>
      </c>
      <c r="BA11" s="15">
        <v>3</v>
      </c>
      <c r="BB11" s="15">
        <v>1.1000000000000001</v>
      </c>
      <c r="BC11" s="15">
        <v>-2.7</v>
      </c>
      <c r="BD11" s="15">
        <v>-0.8</v>
      </c>
      <c r="BE11" s="15">
        <v>3.2</v>
      </c>
      <c r="BF11" s="15">
        <v>0.7</v>
      </c>
      <c r="BG11" s="15">
        <v>1</v>
      </c>
      <c r="BH11" s="15">
        <v>0.8</v>
      </c>
      <c r="BI11" s="15">
        <v>0.7</v>
      </c>
      <c r="BJ11" s="15">
        <v>0.8</v>
      </c>
    </row>
    <row r="12" spans="1:62" ht="15" x14ac:dyDescent="0.25">
      <c r="A12" s="3" t="s">
        <v>361</v>
      </c>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v>-1.4</v>
      </c>
      <c r="AS12" s="15">
        <v>-2.2999999999999998</v>
      </c>
      <c r="AT12" s="15">
        <v>-1.3</v>
      </c>
      <c r="AU12" s="15">
        <v>1</v>
      </c>
      <c r="AV12" s="15">
        <v>2.6</v>
      </c>
      <c r="AW12" s="15">
        <v>2.8</v>
      </c>
      <c r="AX12" s="15">
        <v>0.1</v>
      </c>
      <c r="AY12" s="15">
        <v>0</v>
      </c>
      <c r="AZ12" s="15">
        <v>1.1000000000000001</v>
      </c>
      <c r="BA12" s="15">
        <v>2.9</v>
      </c>
      <c r="BB12" s="15">
        <v>0.7</v>
      </c>
      <c r="BC12" s="15">
        <v>-2.9</v>
      </c>
      <c r="BD12" s="15">
        <v>-1.6</v>
      </c>
      <c r="BE12" s="15">
        <v>2.7</v>
      </c>
      <c r="BF12" s="15">
        <v>0.6</v>
      </c>
      <c r="BG12" s="15">
        <v>1</v>
      </c>
      <c r="BH12" s="15">
        <v>0.8</v>
      </c>
      <c r="BI12" s="15">
        <v>0.8</v>
      </c>
      <c r="BJ12" s="15">
        <v>0.9</v>
      </c>
    </row>
    <row r="13" spans="1:62" ht="15" x14ac:dyDescent="0.25">
      <c r="A13" s="3" t="s">
        <v>362</v>
      </c>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v>-1.1000000000000001</v>
      </c>
      <c r="AS13" s="15">
        <v>-1.8</v>
      </c>
      <c r="AT13" s="15">
        <v>-1.1000000000000001</v>
      </c>
      <c r="AU13" s="15">
        <v>2</v>
      </c>
      <c r="AV13" s="15">
        <v>3.7</v>
      </c>
      <c r="AW13" s="15">
        <v>3.8</v>
      </c>
      <c r="AX13" s="15">
        <v>0.3</v>
      </c>
      <c r="AY13" s="15">
        <v>0.1</v>
      </c>
      <c r="AZ13" s="15">
        <v>1.3</v>
      </c>
      <c r="BA13" s="15">
        <v>3</v>
      </c>
      <c r="BB13" s="15">
        <v>1.1000000000000001</v>
      </c>
      <c r="BC13" s="15">
        <v>-2.5</v>
      </c>
      <c r="BD13" s="15">
        <v>-0.9</v>
      </c>
      <c r="BE13" s="15">
        <v>3.2</v>
      </c>
      <c r="BF13" s="15">
        <v>0.8</v>
      </c>
      <c r="BG13" s="15">
        <v>1</v>
      </c>
      <c r="BH13" s="15">
        <v>0.8</v>
      </c>
      <c r="BI13" s="15">
        <v>0.8</v>
      </c>
      <c r="BJ13" s="15">
        <v>0.8</v>
      </c>
    </row>
    <row r="14" spans="1:62" ht="15" x14ac:dyDescent="0.25">
      <c r="A14" s="3" t="s">
        <v>339</v>
      </c>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v>-1.2</v>
      </c>
      <c r="AS14" s="15">
        <v>-1.6</v>
      </c>
      <c r="AT14" s="15">
        <v>-1.7</v>
      </c>
      <c r="AU14" s="15">
        <v>0.6</v>
      </c>
      <c r="AV14" s="15">
        <v>1.2</v>
      </c>
      <c r="AW14" s="15">
        <v>1.2</v>
      </c>
      <c r="AX14" s="15">
        <v>0.5</v>
      </c>
      <c r="AY14" s="15">
        <v>-0.1</v>
      </c>
      <c r="AZ14" s="15">
        <v>0.8</v>
      </c>
      <c r="BA14" s="15">
        <v>1.5</v>
      </c>
      <c r="BB14" s="15">
        <v>0.1</v>
      </c>
      <c r="BC14" s="15">
        <v>4.8</v>
      </c>
      <c r="BD14" s="15">
        <v>-0.1</v>
      </c>
      <c r="BE14" s="15">
        <v>0.9</v>
      </c>
      <c r="BF14" s="15">
        <v>1</v>
      </c>
      <c r="BG14" s="15">
        <v>1.1000000000000001</v>
      </c>
      <c r="BH14" s="15">
        <v>0.7</v>
      </c>
      <c r="BI14" s="15">
        <v>0.6</v>
      </c>
      <c r="BJ14" s="15">
        <v>0.5</v>
      </c>
    </row>
    <row r="15" spans="1:62" ht="15" x14ac:dyDescent="0.25">
      <c r="A15" s="3" t="s">
        <v>340</v>
      </c>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v>-1.4</v>
      </c>
      <c r="AS15" s="15">
        <v>-1.4</v>
      </c>
      <c r="AT15" s="15">
        <v>-3.4</v>
      </c>
      <c r="AU15" s="15">
        <v>-0.3</v>
      </c>
      <c r="AV15" s="15">
        <v>1</v>
      </c>
      <c r="AW15" s="15">
        <v>1</v>
      </c>
      <c r="AX15" s="15">
        <v>0</v>
      </c>
      <c r="AY15" s="15">
        <v>-0.2</v>
      </c>
      <c r="AZ15" s="15">
        <v>0.9</v>
      </c>
      <c r="BA15" s="15">
        <v>1.4</v>
      </c>
      <c r="BB15" s="15">
        <v>0.1</v>
      </c>
      <c r="BC15" s="15">
        <v>-2.4</v>
      </c>
      <c r="BD15" s="15">
        <v>-0.4</v>
      </c>
      <c r="BE15" s="15">
        <v>1.7</v>
      </c>
      <c r="BF15" s="15">
        <v>0.1</v>
      </c>
      <c r="BG15" s="15">
        <v>1.1000000000000001</v>
      </c>
      <c r="BH15" s="15">
        <v>0.5</v>
      </c>
      <c r="BI15" s="15">
        <v>0.3</v>
      </c>
      <c r="BJ15" s="15">
        <v>0.3</v>
      </c>
    </row>
    <row r="16" spans="1:62" ht="15" x14ac:dyDescent="0.25">
      <c r="A16" s="3" t="s">
        <v>342</v>
      </c>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v>-1.3</v>
      </c>
      <c r="AS16" s="15">
        <v>-1.8</v>
      </c>
      <c r="AT16" s="15">
        <v>-1.5</v>
      </c>
      <c r="AU16" s="15">
        <v>1.5</v>
      </c>
      <c r="AV16" s="15">
        <v>2.9</v>
      </c>
      <c r="AW16" s="15">
        <v>3.1</v>
      </c>
      <c r="AX16" s="15">
        <v>0.2</v>
      </c>
      <c r="AY16" s="15">
        <v>0</v>
      </c>
      <c r="AZ16" s="15">
        <v>1.2</v>
      </c>
      <c r="BA16" s="15">
        <v>2.8</v>
      </c>
      <c r="BB16" s="15">
        <v>0.9</v>
      </c>
      <c r="BC16" s="15">
        <v>-2.7</v>
      </c>
      <c r="BD16" s="15">
        <v>-0.7</v>
      </c>
      <c r="BE16" s="15">
        <v>3.1</v>
      </c>
      <c r="BF16" s="15">
        <v>0.6</v>
      </c>
      <c r="BG16" s="15">
        <v>1</v>
      </c>
      <c r="BH16" s="15">
        <v>0.8</v>
      </c>
      <c r="BI16" s="15">
        <v>0.7</v>
      </c>
      <c r="BJ16" s="15">
        <v>0.7</v>
      </c>
    </row>
    <row r="17" spans="1:62" ht="15" x14ac:dyDescent="0.25">
      <c r="A17" s="3" t="s">
        <v>343</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v>-1.1000000000000001</v>
      </c>
      <c r="AS17" s="15">
        <v>-1.4</v>
      </c>
      <c r="AT17" s="15">
        <v>-1.3</v>
      </c>
      <c r="AU17" s="15">
        <v>0.9</v>
      </c>
      <c r="AV17" s="15">
        <v>1.9</v>
      </c>
      <c r="AW17" s="15">
        <v>1.9</v>
      </c>
      <c r="AX17" s="15">
        <v>0.4</v>
      </c>
      <c r="AY17" s="15">
        <v>0</v>
      </c>
      <c r="AZ17" s="15">
        <v>1.1000000000000001</v>
      </c>
      <c r="BA17" s="15">
        <v>2.2000000000000002</v>
      </c>
      <c r="BB17" s="15">
        <v>0.7</v>
      </c>
      <c r="BC17" s="15">
        <v>-2.1</v>
      </c>
      <c r="BD17" s="15">
        <v>-0.8</v>
      </c>
      <c r="BE17" s="15">
        <v>2.6</v>
      </c>
      <c r="BF17" s="15">
        <v>0.7</v>
      </c>
      <c r="BG17" s="15">
        <v>1.1000000000000001</v>
      </c>
      <c r="BH17" s="15">
        <v>0.8</v>
      </c>
      <c r="BI17" s="15">
        <v>0.6</v>
      </c>
      <c r="BJ17" s="15">
        <v>0.6</v>
      </c>
    </row>
    <row r="18" spans="1:62" ht="15" x14ac:dyDescent="0.25">
      <c r="A18" s="3" t="s">
        <v>344</v>
      </c>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v>-1.3</v>
      </c>
      <c r="AS18" s="15">
        <v>-2.8</v>
      </c>
      <c r="AT18" s="15">
        <v>-1.9</v>
      </c>
      <c r="AU18" s="15">
        <v>0.2</v>
      </c>
      <c r="AV18" s="15">
        <v>1.8</v>
      </c>
      <c r="AW18" s="15">
        <v>2</v>
      </c>
      <c r="AX18" s="15">
        <v>-0.1</v>
      </c>
      <c r="AY18" s="15">
        <v>-0.3</v>
      </c>
      <c r="AZ18" s="15">
        <v>1.2</v>
      </c>
      <c r="BA18" s="15">
        <v>2.8</v>
      </c>
      <c r="BB18" s="15">
        <v>0.6</v>
      </c>
      <c r="BC18" s="15">
        <v>-2.7</v>
      </c>
      <c r="BD18" s="15">
        <v>-0.9</v>
      </c>
      <c r="BE18" s="15">
        <v>2.7</v>
      </c>
      <c r="BF18" s="15">
        <v>0.6</v>
      </c>
      <c r="BG18" s="15">
        <v>1</v>
      </c>
      <c r="BH18" s="15">
        <v>0.7</v>
      </c>
      <c r="BI18" s="15">
        <v>0.9</v>
      </c>
      <c r="BJ18" s="15">
        <v>0.7</v>
      </c>
    </row>
    <row r="19" spans="1:62" ht="15" x14ac:dyDescent="0.25">
      <c r="A19" s="3" t="s">
        <v>363</v>
      </c>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v>-1.2</v>
      </c>
      <c r="AS19" s="15">
        <v>-1.9</v>
      </c>
      <c r="AT19" s="15">
        <v>-1.3</v>
      </c>
      <c r="AU19" s="15">
        <v>1.7</v>
      </c>
      <c r="AV19" s="15">
        <v>3.6</v>
      </c>
      <c r="AW19" s="15">
        <v>3.8</v>
      </c>
      <c r="AX19" s="15">
        <v>0.5</v>
      </c>
      <c r="AY19" s="15">
        <v>0.1</v>
      </c>
      <c r="AZ19" s="15">
        <v>1.2</v>
      </c>
      <c r="BA19" s="15">
        <v>3.2</v>
      </c>
      <c r="BB19" s="15">
        <v>1</v>
      </c>
      <c r="BC19" s="15">
        <v>-2.6</v>
      </c>
      <c r="BD19" s="15">
        <v>-0.2</v>
      </c>
      <c r="BE19" s="15">
        <v>3.6</v>
      </c>
      <c r="BF19" s="15">
        <v>0.6</v>
      </c>
      <c r="BG19" s="15">
        <v>0.8</v>
      </c>
      <c r="BH19" s="15">
        <v>0.8</v>
      </c>
      <c r="BI19" s="15">
        <v>0.6</v>
      </c>
      <c r="BJ19" s="15">
        <v>0.6</v>
      </c>
    </row>
    <row r="20" spans="1:62" ht="15" x14ac:dyDescent="0.25">
      <c r="A20" s="3" t="s">
        <v>364</v>
      </c>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v>-1.1000000000000001</v>
      </c>
      <c r="AS20" s="15">
        <v>-1.8</v>
      </c>
      <c r="AT20" s="15">
        <v>-1.1000000000000001</v>
      </c>
      <c r="AU20" s="15">
        <v>1.7</v>
      </c>
      <c r="AV20" s="15">
        <v>3.2</v>
      </c>
      <c r="AW20" s="15">
        <v>3.3</v>
      </c>
      <c r="AX20" s="15">
        <v>0.2</v>
      </c>
      <c r="AY20" s="15">
        <v>0</v>
      </c>
      <c r="AZ20" s="15">
        <v>1.2</v>
      </c>
      <c r="BA20" s="15">
        <v>2.8</v>
      </c>
      <c r="BB20" s="15">
        <v>1</v>
      </c>
      <c r="BC20" s="15">
        <v>-2.4</v>
      </c>
      <c r="BD20" s="15">
        <v>-1.1000000000000001</v>
      </c>
      <c r="BE20" s="15">
        <v>3</v>
      </c>
      <c r="BF20" s="15">
        <v>0.8</v>
      </c>
      <c r="BG20" s="15">
        <v>1.1000000000000001</v>
      </c>
      <c r="BH20" s="15">
        <v>0.8</v>
      </c>
      <c r="BI20" s="15">
        <v>0.8</v>
      </c>
      <c r="BJ20" s="15">
        <v>0.8</v>
      </c>
    </row>
    <row r="21" spans="1:62" ht="15" x14ac:dyDescent="0.25">
      <c r="A21" s="3"/>
    </row>
    <row r="22" spans="1:62" ht="15" x14ac:dyDescent="0.25">
      <c r="A22" s="42" t="s">
        <v>365</v>
      </c>
      <c r="B22" s="19">
        <v>5559</v>
      </c>
      <c r="C22" s="19">
        <v>6353</v>
      </c>
      <c r="D22" s="19">
        <v>7034</v>
      </c>
      <c r="E22" s="19">
        <v>7941</v>
      </c>
      <c r="F22" s="19">
        <v>8849</v>
      </c>
      <c r="G22" s="19">
        <v>10437</v>
      </c>
      <c r="H22" s="19">
        <v>11685</v>
      </c>
      <c r="I22" s="19">
        <v>12706</v>
      </c>
      <c r="J22" s="19">
        <v>13613</v>
      </c>
      <c r="K22" s="19">
        <v>14294</v>
      </c>
      <c r="L22" s="19">
        <v>15202</v>
      </c>
      <c r="M22" s="19">
        <v>15882</v>
      </c>
      <c r="N22" s="19">
        <v>16336</v>
      </c>
      <c r="O22" s="19">
        <v>17244</v>
      </c>
      <c r="P22" s="19">
        <v>17697</v>
      </c>
      <c r="Q22" s="19">
        <v>18151</v>
      </c>
      <c r="R22" s="19">
        <v>18605</v>
      </c>
      <c r="S22" s="19">
        <v>18605</v>
      </c>
      <c r="T22" s="19">
        <v>18605</v>
      </c>
      <c r="U22" s="19">
        <v>18605</v>
      </c>
      <c r="V22" s="19">
        <v>19059</v>
      </c>
      <c r="W22" s="19">
        <v>19966</v>
      </c>
      <c r="X22" s="19">
        <v>20874</v>
      </c>
      <c r="Y22" s="19">
        <v>21781</v>
      </c>
      <c r="Z22" s="19">
        <v>21781</v>
      </c>
      <c r="AA22" s="19">
        <v>22235</v>
      </c>
      <c r="AB22" s="19">
        <v>22235</v>
      </c>
      <c r="AC22" s="19">
        <v>22689</v>
      </c>
      <c r="AD22" s="19">
        <v>23143</v>
      </c>
      <c r="AE22" s="19">
        <v>23597</v>
      </c>
      <c r="AF22" s="19">
        <v>24050</v>
      </c>
      <c r="AG22" s="19">
        <v>24958</v>
      </c>
      <c r="AH22" s="19">
        <v>27000</v>
      </c>
      <c r="AI22" s="19">
        <v>28000</v>
      </c>
      <c r="AJ22" s="19">
        <v>28500</v>
      </c>
      <c r="AK22" s="19">
        <v>29000</v>
      </c>
      <c r="AL22" s="19">
        <v>28500</v>
      </c>
      <c r="AM22" s="19">
        <v>29500</v>
      </c>
      <c r="AN22" s="19">
        <v>30000</v>
      </c>
      <c r="AO22" s="19">
        <v>31500</v>
      </c>
      <c r="AP22" s="19">
        <v>32500</v>
      </c>
      <c r="AQ22" s="19">
        <v>32500</v>
      </c>
      <c r="AR22" s="19">
        <v>33000</v>
      </c>
      <c r="AS22" s="19">
        <v>33000</v>
      </c>
      <c r="AT22" s="19">
        <v>32500</v>
      </c>
      <c r="AU22" s="19">
        <v>33000</v>
      </c>
      <c r="AV22" s="19">
        <v>33000</v>
      </c>
      <c r="AW22" s="19">
        <v>33500</v>
      </c>
      <c r="AX22" s="19">
        <v>34000</v>
      </c>
      <c r="AY22" s="19">
        <v>34500</v>
      </c>
      <c r="AZ22" s="19">
        <v>35000</v>
      </c>
      <c r="BA22" s="19">
        <v>36500</v>
      </c>
      <c r="BB22" s="19">
        <v>37500</v>
      </c>
      <c r="BC22" s="19">
        <v>39000</v>
      </c>
      <c r="BD22" s="19">
        <v>41500</v>
      </c>
      <c r="BE22" s="19">
        <v>44500</v>
      </c>
      <c r="BF22" s="19">
        <v>46500</v>
      </c>
      <c r="BG22" s="19">
        <v>48500</v>
      </c>
      <c r="BH22" s="19">
        <v>50500</v>
      </c>
      <c r="BI22" s="19">
        <v>52500</v>
      </c>
      <c r="BJ22" s="19">
        <v>54000</v>
      </c>
    </row>
    <row r="23" spans="1:62" ht="15" x14ac:dyDescent="0.25">
      <c r="A23" s="42"/>
      <c r="AY23" s="80"/>
      <c r="AZ23" s="80"/>
      <c r="BA23" s="80"/>
      <c r="BB23" s="80"/>
      <c r="BC23" s="80"/>
      <c r="BD23" s="80"/>
      <c r="BE23" s="80"/>
      <c r="BF23" s="80"/>
      <c r="BG23" s="80"/>
      <c r="BH23" s="80"/>
      <c r="BI23" s="80"/>
      <c r="BJ23" s="80"/>
    </row>
    <row r="24" spans="1:62" ht="15" x14ac:dyDescent="0.25">
      <c r="A24" s="27" t="s">
        <v>366</v>
      </c>
      <c r="AY24" s="3"/>
      <c r="AZ24" s="3"/>
      <c r="BA24" s="3"/>
      <c r="BB24" s="3"/>
      <c r="BC24" s="3"/>
      <c r="BD24" s="3"/>
      <c r="BE24" s="3"/>
      <c r="BF24" s="3"/>
      <c r="BG24" s="3"/>
      <c r="BH24" s="3"/>
      <c r="BI24" s="3"/>
      <c r="BJ24" s="3"/>
    </row>
    <row r="25" spans="1:62" ht="15" x14ac:dyDescent="0.25">
      <c r="A25" s="12" t="s">
        <v>33</v>
      </c>
      <c r="B25" s="15">
        <v>4.4000000000000004</v>
      </c>
      <c r="C25" s="15">
        <v>7.6</v>
      </c>
      <c r="D25" s="15">
        <v>7.8</v>
      </c>
      <c r="E25" s="15">
        <v>8</v>
      </c>
      <c r="F25" s="15">
        <v>9.6</v>
      </c>
      <c r="G25" s="15">
        <v>10.199999999999999</v>
      </c>
      <c r="H25" s="15">
        <v>8.8000000000000007</v>
      </c>
      <c r="I25" s="15">
        <v>6.7</v>
      </c>
      <c r="J25" s="15">
        <v>4.0999999999999996</v>
      </c>
      <c r="K25" s="15">
        <v>4.2</v>
      </c>
      <c r="L25" s="15">
        <v>6.5</v>
      </c>
      <c r="M25" s="15">
        <v>6.7</v>
      </c>
      <c r="N25" s="15">
        <v>6</v>
      </c>
      <c r="O25" s="15">
        <v>2.8</v>
      </c>
      <c r="P25" s="15">
        <v>3.3</v>
      </c>
      <c r="Q25" s="15">
        <v>2.2999999999999998</v>
      </c>
      <c r="R25" s="15">
        <v>0.2</v>
      </c>
      <c r="S25" s="15">
        <v>-0.5</v>
      </c>
      <c r="T25" s="15">
        <v>0.7</v>
      </c>
      <c r="U25" s="15">
        <v>1.1000000000000001</v>
      </c>
      <c r="V25" s="15">
        <v>2.5</v>
      </c>
      <c r="W25" s="15">
        <v>3.9</v>
      </c>
      <c r="X25" s="15">
        <v>3.7</v>
      </c>
      <c r="Y25" s="15">
        <v>2.1</v>
      </c>
      <c r="Z25" s="15">
        <v>2.7</v>
      </c>
      <c r="AA25" s="15">
        <v>2</v>
      </c>
      <c r="AB25" s="15"/>
      <c r="AC25" s="15">
        <v>2.1</v>
      </c>
      <c r="AD25" s="15">
        <v>2.1</v>
      </c>
      <c r="AE25" s="15">
        <v>2</v>
      </c>
      <c r="AF25" s="15">
        <v>2.1</v>
      </c>
      <c r="AG25" s="15">
        <v>2.4</v>
      </c>
      <c r="AH25" s="15">
        <v>4.0999999999999996</v>
      </c>
      <c r="AI25" s="15">
        <v>3.3</v>
      </c>
      <c r="AJ25" s="15">
        <v>2.1</v>
      </c>
      <c r="AK25" s="15">
        <v>1.3</v>
      </c>
      <c r="AL25" s="15">
        <v>1.7</v>
      </c>
      <c r="AM25" s="15">
        <v>1.1000000000000001</v>
      </c>
      <c r="AN25" s="15">
        <v>1.6</v>
      </c>
      <c r="AO25" s="15">
        <v>2.5</v>
      </c>
      <c r="AP25" s="15">
        <v>1.2</v>
      </c>
      <c r="AQ25" s="15">
        <v>1.3</v>
      </c>
      <c r="AR25" s="15">
        <v>2.2999999999999998</v>
      </c>
      <c r="AS25" s="15">
        <v>2.5</v>
      </c>
      <c r="AT25" s="15">
        <v>2.5</v>
      </c>
      <c r="AU25" s="15">
        <v>1</v>
      </c>
      <c r="AV25" s="15">
        <v>0.6</v>
      </c>
      <c r="AW25" s="15">
        <v>0.3</v>
      </c>
      <c r="AX25" s="15">
        <v>1.4</v>
      </c>
      <c r="AY25" s="15">
        <v>1.7</v>
      </c>
      <c r="AZ25" s="15">
        <v>2.6</v>
      </c>
      <c r="BA25" s="15">
        <v>1.3</v>
      </c>
      <c r="BB25" s="15">
        <v>2.7</v>
      </c>
      <c r="BC25" s="15">
        <v>10</v>
      </c>
      <c r="BD25" s="15">
        <v>3.8</v>
      </c>
      <c r="BE25" s="15">
        <v>3.3</v>
      </c>
      <c r="BF25" s="15">
        <v>3.2</v>
      </c>
      <c r="BG25" s="15">
        <v>2.6</v>
      </c>
      <c r="BH25" s="15">
        <v>2.2999999999999998</v>
      </c>
      <c r="BI25" s="15">
        <v>2.2000000000000002</v>
      </c>
      <c r="BJ25" s="15">
        <v>2.2000000000000002</v>
      </c>
    </row>
    <row r="26" spans="1:62" ht="15" x14ac:dyDescent="0.25">
      <c r="A26" s="42"/>
      <c r="AY26" s="15"/>
      <c r="AZ26" s="15"/>
      <c r="BA26" s="15"/>
      <c r="BB26" s="15"/>
      <c r="BC26" s="15"/>
      <c r="BD26" s="15"/>
      <c r="BE26" s="15"/>
      <c r="BF26" s="15"/>
      <c r="BG26" s="15"/>
      <c r="BH26" s="15"/>
      <c r="BI26" s="15"/>
      <c r="BJ26" s="15"/>
    </row>
    <row r="27" spans="1:62" ht="15" x14ac:dyDescent="0.25">
      <c r="A27" s="78" t="s">
        <v>367</v>
      </c>
      <c r="AY27" s="15"/>
      <c r="AZ27" s="15"/>
      <c r="BA27" s="15"/>
      <c r="BB27" s="15"/>
      <c r="BC27" s="15"/>
      <c r="BD27" s="15"/>
      <c r="BE27" s="15"/>
      <c r="BF27" s="15"/>
      <c r="BG27" s="15"/>
      <c r="BH27" s="15"/>
      <c r="BI27" s="15"/>
      <c r="BJ27" s="15"/>
    </row>
    <row r="28" spans="1:62" ht="15" x14ac:dyDescent="0.25">
      <c r="A28" s="21" t="s">
        <v>368</v>
      </c>
      <c r="AY28" s="15"/>
      <c r="AZ28" s="15"/>
      <c r="BA28" s="15"/>
      <c r="BB28" s="15"/>
      <c r="BC28" s="15"/>
      <c r="BD28" s="15"/>
      <c r="BE28" s="15"/>
      <c r="BF28" s="15"/>
      <c r="BG28" s="15"/>
      <c r="BH28" s="15"/>
      <c r="BI28" s="15"/>
      <c r="BJ28" s="15"/>
    </row>
    <row r="29" spans="1:62" ht="15" x14ac:dyDescent="0.25">
      <c r="A29" s="3" t="s">
        <v>112</v>
      </c>
      <c r="B29" s="15">
        <v>21.2</v>
      </c>
      <c r="C29" s="15">
        <v>24.1</v>
      </c>
      <c r="D29" s="15">
        <v>26.7</v>
      </c>
      <c r="E29" s="15">
        <v>30.5</v>
      </c>
      <c r="F29" s="15">
        <v>35</v>
      </c>
      <c r="G29" s="15">
        <v>39.200000000000003</v>
      </c>
      <c r="H29" s="15">
        <v>43.2</v>
      </c>
      <c r="I29" s="15">
        <v>47.5</v>
      </c>
      <c r="J29" s="15">
        <v>51.5</v>
      </c>
      <c r="K29" s="15">
        <v>55</v>
      </c>
      <c r="L29" s="15">
        <v>58.4</v>
      </c>
      <c r="M29" s="15">
        <v>59.7</v>
      </c>
      <c r="N29" s="15">
        <v>61.8</v>
      </c>
      <c r="O29" s="15">
        <v>62.2</v>
      </c>
      <c r="P29" s="15">
        <v>63.3</v>
      </c>
      <c r="Q29" s="15">
        <v>66.5</v>
      </c>
      <c r="R29" s="15">
        <v>70.400000000000006</v>
      </c>
      <c r="S29" s="15">
        <v>72.900000000000006</v>
      </c>
      <c r="T29" s="15">
        <v>76.2</v>
      </c>
      <c r="U29" s="15">
        <v>80.2</v>
      </c>
      <c r="V29" s="15">
        <v>85.5</v>
      </c>
      <c r="W29" s="15">
        <v>91.2</v>
      </c>
      <c r="X29" s="15">
        <v>96.1</v>
      </c>
      <c r="Y29" s="15">
        <v>99.2</v>
      </c>
      <c r="Z29" s="15">
        <v>102.4</v>
      </c>
      <c r="AA29" s="15">
        <v>106.5</v>
      </c>
      <c r="AB29" s="15">
        <v>115.2</v>
      </c>
      <c r="AC29" s="15">
        <v>120.5</v>
      </c>
      <c r="AD29" s="15">
        <v>128.5</v>
      </c>
      <c r="AE29" s="15">
        <v>129.69999999999999</v>
      </c>
      <c r="AF29" s="15">
        <v>140</v>
      </c>
      <c r="AG29" s="15">
        <v>150.4</v>
      </c>
      <c r="AH29" s="15">
        <v>161.19999999999999</v>
      </c>
      <c r="AI29" s="15">
        <v>166.5</v>
      </c>
      <c r="AJ29" s="15">
        <v>169</v>
      </c>
      <c r="AK29" s="15">
        <v>171.2</v>
      </c>
      <c r="AL29" s="15">
        <v>174.9</v>
      </c>
      <c r="AM29" s="15">
        <v>183.2</v>
      </c>
      <c r="AN29" s="15">
        <v>194.9</v>
      </c>
      <c r="AO29" s="15">
        <v>204</v>
      </c>
      <c r="AP29" s="15">
        <v>204.9</v>
      </c>
      <c r="AQ29" s="15">
        <v>204.6</v>
      </c>
      <c r="AR29" s="15">
        <v>210.3</v>
      </c>
      <c r="AS29" s="15">
        <v>211.9</v>
      </c>
      <c r="AT29" s="15">
        <v>213</v>
      </c>
      <c r="AU29" s="15">
        <v>212.8</v>
      </c>
      <c r="AV29" s="15">
        <v>217.8</v>
      </c>
      <c r="AW29" s="15">
        <v>225.3</v>
      </c>
      <c r="AX29" s="15">
        <v>233.6</v>
      </c>
      <c r="AY29" s="15">
        <v>245.1</v>
      </c>
      <c r="AZ29" s="15">
        <v>257.10000000000002</v>
      </c>
      <c r="BA29" s="15">
        <v>263.5</v>
      </c>
      <c r="BB29" s="15">
        <v>275.5</v>
      </c>
      <c r="BC29" s="15">
        <v>292.5</v>
      </c>
      <c r="BD29" s="15">
        <v>315.89999999999998</v>
      </c>
      <c r="BE29" s="15">
        <v>337.9</v>
      </c>
      <c r="BF29" s="15">
        <v>360.1</v>
      </c>
      <c r="BG29" s="15">
        <v>380.6</v>
      </c>
      <c r="BH29" s="15">
        <v>398.3</v>
      </c>
      <c r="BI29" s="15">
        <v>416.5</v>
      </c>
      <c r="BJ29" s="15">
        <v>431.7</v>
      </c>
    </row>
    <row r="30" spans="1:62" ht="15" x14ac:dyDescent="0.25">
      <c r="A30" s="3" t="s">
        <v>369</v>
      </c>
      <c r="B30" s="15">
        <v>27.2</v>
      </c>
      <c r="C30" s="15">
        <v>31</v>
      </c>
      <c r="D30" s="15">
        <v>34.6</v>
      </c>
      <c r="E30" s="15">
        <v>40.200000000000003</v>
      </c>
      <c r="F30" s="15">
        <v>46.4</v>
      </c>
      <c r="G30" s="15">
        <v>51.9</v>
      </c>
      <c r="H30" s="15">
        <v>57.7</v>
      </c>
      <c r="I30" s="15">
        <v>62.9</v>
      </c>
      <c r="J30" s="15">
        <v>68.2</v>
      </c>
      <c r="K30" s="15">
        <v>73</v>
      </c>
      <c r="L30" s="15">
        <v>77.8</v>
      </c>
      <c r="M30" s="15">
        <v>79.2</v>
      </c>
      <c r="N30" s="15">
        <v>81.3</v>
      </c>
      <c r="O30" s="15">
        <v>82.9</v>
      </c>
      <c r="P30" s="15">
        <v>83.8</v>
      </c>
      <c r="Q30" s="15">
        <v>87.1</v>
      </c>
      <c r="R30" s="15">
        <v>91.8</v>
      </c>
      <c r="S30" s="15">
        <v>95.1</v>
      </c>
      <c r="T30" s="15">
        <v>98.4</v>
      </c>
      <c r="U30" s="15">
        <v>101.9</v>
      </c>
      <c r="V30" s="15">
        <v>109.3</v>
      </c>
      <c r="W30" s="15">
        <v>117.2</v>
      </c>
      <c r="X30" s="15">
        <v>124.4</v>
      </c>
      <c r="Y30" s="15">
        <v>127.4</v>
      </c>
      <c r="Z30" s="15">
        <v>131.1</v>
      </c>
      <c r="AA30" s="15">
        <v>136.69999999999999</v>
      </c>
      <c r="AB30" s="15">
        <v>135.5</v>
      </c>
      <c r="AC30" s="15">
        <v>141.80000000000001</v>
      </c>
      <c r="AD30" s="15">
        <v>150.19999999999999</v>
      </c>
      <c r="AE30" s="15">
        <v>161.80000000000001</v>
      </c>
      <c r="AF30" s="15">
        <v>175</v>
      </c>
      <c r="AG30" s="15">
        <v>190.2</v>
      </c>
      <c r="AH30" s="15">
        <v>200</v>
      </c>
      <c r="AI30" s="15">
        <v>209</v>
      </c>
      <c r="AJ30" s="15">
        <v>213.5</v>
      </c>
      <c r="AK30" s="15">
        <v>216.3</v>
      </c>
      <c r="AL30" s="15">
        <v>219.7</v>
      </c>
      <c r="AM30" s="15">
        <v>227.5</v>
      </c>
      <c r="AN30" s="15">
        <v>241.5</v>
      </c>
      <c r="AO30" s="15">
        <v>255.8</v>
      </c>
      <c r="AP30" s="15">
        <v>257.5</v>
      </c>
      <c r="AQ30" s="15">
        <v>255.7</v>
      </c>
      <c r="AR30" s="15">
        <v>263.7</v>
      </c>
      <c r="AS30" s="15">
        <v>267.60000000000002</v>
      </c>
      <c r="AT30" s="15">
        <v>268.60000000000002</v>
      </c>
      <c r="AU30" s="15">
        <v>272.2</v>
      </c>
      <c r="AV30" s="15">
        <v>274.3</v>
      </c>
      <c r="AW30" s="15">
        <v>284.7</v>
      </c>
      <c r="AX30" s="15">
        <v>295.10000000000002</v>
      </c>
      <c r="AY30" s="15">
        <v>310.89999999999998</v>
      </c>
      <c r="AZ30" s="15">
        <v>328</v>
      </c>
      <c r="BA30" s="15">
        <v>337.7</v>
      </c>
      <c r="BB30" s="15">
        <v>352.6</v>
      </c>
      <c r="BC30" s="15">
        <v>377.2</v>
      </c>
      <c r="BD30" s="15">
        <v>405.6</v>
      </c>
      <c r="BE30" s="15">
        <v>433.4</v>
      </c>
      <c r="BF30" s="15">
        <v>462.4</v>
      </c>
      <c r="BG30" s="15">
        <v>487.9</v>
      </c>
      <c r="BH30" s="15">
        <v>511.4</v>
      </c>
      <c r="BI30" s="15">
        <v>535</v>
      </c>
      <c r="BJ30" s="15">
        <v>554.6</v>
      </c>
    </row>
    <row r="31" spans="1:62" ht="15" x14ac:dyDescent="0.25">
      <c r="A31" s="3"/>
      <c r="AY31" s="15"/>
      <c r="AZ31" s="15"/>
      <c r="BA31" s="15"/>
      <c r="BB31" s="15"/>
      <c r="BC31" s="15"/>
      <c r="BD31" s="15"/>
      <c r="BE31" s="15"/>
      <c r="BF31" s="15"/>
      <c r="BG31" s="15"/>
      <c r="BH31" s="15"/>
      <c r="BI31" s="15"/>
      <c r="BJ31" s="15"/>
    </row>
    <row r="32" spans="1:62" ht="15" x14ac:dyDescent="0.25">
      <c r="A32" s="78" t="s">
        <v>370</v>
      </c>
      <c r="AY32" s="15"/>
      <c r="AZ32" s="15"/>
      <c r="BA32" s="15"/>
      <c r="BB32" s="15"/>
      <c r="BC32" s="15"/>
      <c r="BD32" s="15"/>
      <c r="BE32" s="15"/>
      <c r="BF32" s="15"/>
      <c r="BG32" s="15"/>
      <c r="BH32" s="15"/>
      <c r="BI32" s="15"/>
      <c r="BJ32" s="15"/>
    </row>
    <row r="33" spans="1:62" ht="15" x14ac:dyDescent="0.25">
      <c r="A33" s="21" t="s">
        <v>371</v>
      </c>
      <c r="AY33" s="15"/>
      <c r="AZ33" s="15"/>
      <c r="BA33" s="15"/>
      <c r="BB33" s="15"/>
      <c r="BC33" s="15"/>
      <c r="BD33" s="15"/>
      <c r="BE33" s="15"/>
      <c r="BF33" s="15"/>
      <c r="BG33" s="15"/>
      <c r="BH33" s="15"/>
      <c r="BI33" s="15"/>
      <c r="BJ33" s="15"/>
    </row>
    <row r="34" spans="1:62" ht="15" x14ac:dyDescent="0.25">
      <c r="A34" s="79" t="s">
        <v>56</v>
      </c>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v>43.6</v>
      </c>
      <c r="AJ34" s="15">
        <v>45.2</v>
      </c>
      <c r="AK34" s="15">
        <v>45.1</v>
      </c>
      <c r="AL34" s="15">
        <v>45.4</v>
      </c>
      <c r="AM34" s="15">
        <v>42.9</v>
      </c>
      <c r="AN34" s="15">
        <v>42</v>
      </c>
      <c r="AO34" s="15">
        <v>42.9</v>
      </c>
      <c r="AP34" s="15">
        <v>42.2</v>
      </c>
      <c r="AQ34" s="15">
        <v>42.6</v>
      </c>
      <c r="AR34" s="15">
        <v>43</v>
      </c>
      <c r="AS34" s="15">
        <v>44.1</v>
      </c>
      <c r="AT34" s="15">
        <v>44.7</v>
      </c>
      <c r="AU34" s="15">
        <v>45.3</v>
      </c>
      <c r="AV34" s="15">
        <v>44</v>
      </c>
      <c r="AW34" s="15">
        <v>44.1</v>
      </c>
      <c r="AX34" s="15">
        <v>44.1</v>
      </c>
      <c r="AY34" s="15">
        <v>45.8</v>
      </c>
      <c r="AZ34" s="15">
        <v>45.7</v>
      </c>
      <c r="BA34" s="15">
        <v>45.2</v>
      </c>
      <c r="BB34" s="15">
        <v>44.4</v>
      </c>
      <c r="BC34" s="15">
        <v>45</v>
      </c>
      <c r="BD34" s="15">
        <v>43.8</v>
      </c>
      <c r="BE34" s="15">
        <v>44.4</v>
      </c>
      <c r="BF34" s="15">
        <v>43.6</v>
      </c>
      <c r="BG34" s="15">
        <v>43.5</v>
      </c>
      <c r="BH34" s="15">
        <v>43.7</v>
      </c>
      <c r="BI34" s="15">
        <v>43.9</v>
      </c>
      <c r="BJ34" s="15">
        <v>44.2</v>
      </c>
    </row>
    <row r="35" spans="1:62" ht="15" x14ac:dyDescent="0.25">
      <c r="A35" s="79" t="s">
        <v>372</v>
      </c>
      <c r="B35" s="81"/>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v>20.2</v>
      </c>
      <c r="AJ35" s="81">
        <v>20.9</v>
      </c>
      <c r="AK35" s="81">
        <v>20.8</v>
      </c>
      <c r="AL35" s="81">
        <v>20.7</v>
      </c>
      <c r="AM35" s="81">
        <v>18.899999999999999</v>
      </c>
      <c r="AN35" s="81">
        <v>18.7</v>
      </c>
      <c r="AO35" s="81">
        <v>19.600000000000001</v>
      </c>
      <c r="AP35" s="81">
        <v>19.5</v>
      </c>
      <c r="AQ35" s="81">
        <v>19.100000000000001</v>
      </c>
      <c r="AR35" s="81">
        <v>19.5</v>
      </c>
      <c r="AS35" s="81">
        <v>20.2</v>
      </c>
      <c r="AT35" s="81">
        <v>20.6</v>
      </c>
      <c r="AU35" s="81">
        <v>21.7</v>
      </c>
      <c r="AV35" s="81">
        <v>20.3</v>
      </c>
      <c r="AW35" s="81">
        <v>20.399999999999999</v>
      </c>
      <c r="AX35" s="81">
        <v>20.3</v>
      </c>
      <c r="AY35" s="81">
        <v>21.2</v>
      </c>
      <c r="AZ35" s="81">
        <v>21.6</v>
      </c>
      <c r="BA35" s="81">
        <v>22</v>
      </c>
      <c r="BB35" s="81">
        <v>21.9</v>
      </c>
      <c r="BC35" s="81">
        <v>22.5</v>
      </c>
      <c r="BD35" s="81">
        <v>22.1</v>
      </c>
      <c r="BE35" s="81">
        <v>22</v>
      </c>
      <c r="BF35" s="81">
        <v>22.1</v>
      </c>
      <c r="BG35" s="81">
        <v>22</v>
      </c>
      <c r="BH35" s="81">
        <v>22.1</v>
      </c>
      <c r="BI35" s="81">
        <v>22.1</v>
      </c>
      <c r="BJ35" s="81">
        <v>22.2</v>
      </c>
    </row>
    <row r="36" spans="1:62" ht="15" x14ac:dyDescent="0.25">
      <c r="A36" s="3" t="s">
        <v>373</v>
      </c>
      <c r="B36" s="81"/>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v>7.3</v>
      </c>
      <c r="AJ36" s="81">
        <v>8.1999999999999993</v>
      </c>
      <c r="AK36" s="81">
        <v>8</v>
      </c>
      <c r="AL36" s="81">
        <v>7.8</v>
      </c>
      <c r="AM36" s="81">
        <v>6.7</v>
      </c>
      <c r="AN36" s="81">
        <v>6.8</v>
      </c>
      <c r="AO36" s="81">
        <v>7.6</v>
      </c>
      <c r="AP36" s="81">
        <v>7.5</v>
      </c>
      <c r="AQ36" s="81">
        <v>6.4</v>
      </c>
      <c r="AR36" s="81">
        <v>6.7</v>
      </c>
      <c r="AS36" s="81">
        <v>6.9</v>
      </c>
      <c r="AT36" s="81">
        <v>7.6</v>
      </c>
      <c r="AU36" s="81">
        <v>7.5</v>
      </c>
      <c r="AV36" s="81">
        <v>6.3</v>
      </c>
      <c r="AW36" s="81">
        <v>6.2</v>
      </c>
      <c r="AX36" s="81">
        <v>5.9</v>
      </c>
      <c r="AY36" s="81">
        <v>6.6</v>
      </c>
      <c r="AZ36" s="81">
        <v>6.7</v>
      </c>
      <c r="BA36" s="81">
        <v>7.1</v>
      </c>
      <c r="BB36" s="81">
        <v>7.2</v>
      </c>
      <c r="BC36" s="81">
        <v>7.2</v>
      </c>
      <c r="BD36" s="81">
        <v>7.2</v>
      </c>
      <c r="BE36" s="81">
        <v>6.9</v>
      </c>
      <c r="BF36" s="81">
        <v>6.9</v>
      </c>
      <c r="BG36" s="81">
        <v>6.9</v>
      </c>
      <c r="BH36" s="81">
        <v>6.9</v>
      </c>
      <c r="BI36" s="81">
        <v>6.9</v>
      </c>
      <c r="BJ36" s="81">
        <v>6.9</v>
      </c>
    </row>
    <row r="37" spans="1:62" ht="15" x14ac:dyDescent="0.25">
      <c r="A37" s="3" t="s">
        <v>374</v>
      </c>
      <c r="B37" s="81"/>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v>9.3000000000000007</v>
      </c>
      <c r="AJ37" s="81">
        <v>9.3000000000000007</v>
      </c>
      <c r="AK37" s="81">
        <v>9.5</v>
      </c>
      <c r="AL37" s="81">
        <v>9.1999999999999993</v>
      </c>
      <c r="AM37" s="81">
        <v>8.9</v>
      </c>
      <c r="AN37" s="81">
        <v>8.6999999999999993</v>
      </c>
      <c r="AO37" s="81">
        <v>8.9</v>
      </c>
      <c r="AP37" s="81">
        <v>8.9</v>
      </c>
      <c r="AQ37" s="81">
        <v>9.4</v>
      </c>
      <c r="AR37" s="81">
        <v>9.6</v>
      </c>
      <c r="AS37" s="81">
        <v>10.199999999999999</v>
      </c>
      <c r="AT37" s="81">
        <v>10</v>
      </c>
      <c r="AU37" s="81">
        <v>11.1</v>
      </c>
      <c r="AV37" s="81">
        <v>10.7</v>
      </c>
      <c r="AW37" s="81">
        <v>11.1</v>
      </c>
      <c r="AX37" s="81">
        <v>11</v>
      </c>
      <c r="AY37" s="81">
        <v>10.4</v>
      </c>
      <c r="AZ37" s="81">
        <v>10.6</v>
      </c>
      <c r="BA37" s="81">
        <v>10.4</v>
      </c>
      <c r="BB37" s="81">
        <v>10.1</v>
      </c>
      <c r="BC37" s="81">
        <v>10.199999999999999</v>
      </c>
      <c r="BD37" s="81">
        <v>10.7</v>
      </c>
      <c r="BE37" s="81">
        <v>10.8</v>
      </c>
      <c r="BF37" s="81">
        <v>11</v>
      </c>
      <c r="BG37" s="81">
        <v>10.8</v>
      </c>
      <c r="BH37" s="81">
        <v>11</v>
      </c>
      <c r="BI37" s="81">
        <v>11</v>
      </c>
      <c r="BJ37" s="81">
        <v>11</v>
      </c>
    </row>
    <row r="38" spans="1:62" ht="15" x14ac:dyDescent="0.25">
      <c r="A38" s="79" t="s">
        <v>375</v>
      </c>
      <c r="B38" s="81"/>
      <c r="C38" s="81"/>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v>2.9</v>
      </c>
      <c r="AJ38" s="81">
        <v>2.7</v>
      </c>
      <c r="AK38" s="81">
        <v>2.7</v>
      </c>
      <c r="AL38" s="81">
        <v>2.9</v>
      </c>
      <c r="AM38" s="81">
        <v>2.8</v>
      </c>
      <c r="AN38" s="81">
        <v>2.6</v>
      </c>
      <c r="AO38" s="81">
        <v>2.7</v>
      </c>
      <c r="AP38" s="81">
        <v>2.8</v>
      </c>
      <c r="AQ38" s="81">
        <v>2.9</v>
      </c>
      <c r="AR38" s="81">
        <v>2.9</v>
      </c>
      <c r="AS38" s="81">
        <v>2.7</v>
      </c>
      <c r="AT38" s="81">
        <v>2.6</v>
      </c>
      <c r="AU38" s="81">
        <v>2.6</v>
      </c>
      <c r="AV38" s="81">
        <v>2.5</v>
      </c>
      <c r="AW38" s="81">
        <v>2.7</v>
      </c>
      <c r="AX38" s="81">
        <v>2.9</v>
      </c>
      <c r="AY38" s="81">
        <v>3.3</v>
      </c>
      <c r="AZ38" s="81">
        <v>3.3</v>
      </c>
      <c r="BA38" s="81">
        <v>3.6</v>
      </c>
      <c r="BB38" s="81">
        <v>3.7</v>
      </c>
      <c r="BC38" s="81">
        <v>4.3</v>
      </c>
      <c r="BD38" s="81">
        <v>3.5</v>
      </c>
      <c r="BE38" s="81">
        <v>3.5</v>
      </c>
      <c r="BF38" s="81">
        <v>3.5</v>
      </c>
      <c r="BG38" s="81">
        <v>3.5</v>
      </c>
      <c r="BH38" s="81">
        <v>3.5</v>
      </c>
      <c r="BI38" s="81">
        <v>3.5</v>
      </c>
      <c r="BJ38" s="81">
        <v>3.5</v>
      </c>
    </row>
    <row r="39" spans="1:62" ht="15" x14ac:dyDescent="0.25">
      <c r="A39" s="3" t="s">
        <v>376</v>
      </c>
      <c r="B39" s="81"/>
      <c r="C39" s="81"/>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v>0.7</v>
      </c>
      <c r="AJ39" s="81">
        <v>0.7</v>
      </c>
      <c r="AK39" s="81">
        <v>0.6</v>
      </c>
      <c r="AL39" s="81">
        <v>0.8</v>
      </c>
      <c r="AM39" s="81">
        <v>0.5</v>
      </c>
      <c r="AN39" s="81">
        <v>0.6</v>
      </c>
      <c r="AO39" s="81">
        <v>0.4</v>
      </c>
      <c r="AP39" s="81">
        <v>0.3</v>
      </c>
      <c r="AQ39" s="81">
        <v>0.4</v>
      </c>
      <c r="AR39" s="81">
        <v>0.3</v>
      </c>
      <c r="AS39" s="81">
        <v>0.4</v>
      </c>
      <c r="AT39" s="81">
        <v>0.4</v>
      </c>
      <c r="AU39" s="81">
        <v>0.4</v>
      </c>
      <c r="AV39" s="81">
        <v>0.8</v>
      </c>
      <c r="AW39" s="81">
        <v>0.4</v>
      </c>
      <c r="AX39" s="81">
        <v>0.4</v>
      </c>
      <c r="AY39" s="81">
        <v>0.9</v>
      </c>
      <c r="AZ39" s="81">
        <v>0.9</v>
      </c>
      <c r="BA39" s="81">
        <v>0.9</v>
      </c>
      <c r="BB39" s="81">
        <v>0.9</v>
      </c>
      <c r="BC39" s="81">
        <v>0.8</v>
      </c>
      <c r="BD39" s="81">
        <v>0.8</v>
      </c>
      <c r="BE39" s="81">
        <v>0.8</v>
      </c>
      <c r="BF39" s="81">
        <v>0.8</v>
      </c>
      <c r="BG39" s="81">
        <v>0.8</v>
      </c>
      <c r="BH39" s="81">
        <v>0.8</v>
      </c>
      <c r="BI39" s="81">
        <v>0.8</v>
      </c>
      <c r="BJ39" s="81">
        <v>0.8</v>
      </c>
    </row>
    <row r="40" spans="1:62" ht="15" x14ac:dyDescent="0.25">
      <c r="A40" s="79" t="s">
        <v>377</v>
      </c>
      <c r="B40" s="81"/>
      <c r="C40" s="81"/>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v>23.4</v>
      </c>
      <c r="AJ40" s="81">
        <v>24.3</v>
      </c>
      <c r="AK40" s="81">
        <v>24.3</v>
      </c>
      <c r="AL40" s="81">
        <v>24.7</v>
      </c>
      <c r="AM40" s="81">
        <v>24</v>
      </c>
      <c r="AN40" s="81">
        <v>23.3</v>
      </c>
      <c r="AO40" s="81">
        <v>23.3</v>
      </c>
      <c r="AP40" s="81">
        <v>22.7</v>
      </c>
      <c r="AQ40" s="81">
        <v>23.5</v>
      </c>
      <c r="AR40" s="81">
        <v>23.5</v>
      </c>
      <c r="AS40" s="81">
        <v>23.9</v>
      </c>
      <c r="AT40" s="81">
        <v>24.1</v>
      </c>
      <c r="AU40" s="81">
        <v>23.6</v>
      </c>
      <c r="AV40" s="81">
        <v>23.7</v>
      </c>
      <c r="AW40" s="81">
        <v>23.7</v>
      </c>
      <c r="AX40" s="81">
        <v>23.8</v>
      </c>
      <c r="AY40" s="81">
        <v>24.6</v>
      </c>
      <c r="AZ40" s="81">
        <v>24.1</v>
      </c>
      <c r="BA40" s="81">
        <v>23.3</v>
      </c>
      <c r="BB40" s="81">
        <v>22.5</v>
      </c>
      <c r="BC40" s="81">
        <v>22.5</v>
      </c>
      <c r="BD40" s="81">
        <v>21.7</v>
      </c>
      <c r="BE40" s="81">
        <v>22.4</v>
      </c>
      <c r="BF40" s="81">
        <v>21.5</v>
      </c>
      <c r="BG40" s="81">
        <v>21.5</v>
      </c>
      <c r="BH40" s="81">
        <v>21.5</v>
      </c>
      <c r="BI40" s="81">
        <v>21.8</v>
      </c>
      <c r="BJ40" s="81">
        <v>22</v>
      </c>
    </row>
    <row r="41" spans="1:62" ht="15" x14ac:dyDescent="0.25">
      <c r="A41" s="3" t="s">
        <v>373</v>
      </c>
      <c r="B41" s="81"/>
      <c r="C41" s="81"/>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v>3.2</v>
      </c>
      <c r="AJ41" s="81">
        <v>4</v>
      </c>
      <c r="AK41" s="81">
        <v>4.0999999999999996</v>
      </c>
      <c r="AL41" s="81">
        <v>4.3</v>
      </c>
      <c r="AM41" s="81">
        <v>4</v>
      </c>
      <c r="AN41" s="81">
        <v>4</v>
      </c>
      <c r="AO41" s="81">
        <v>3.9</v>
      </c>
      <c r="AP41" s="81">
        <v>4.3</v>
      </c>
      <c r="AQ41" s="81">
        <v>4.3</v>
      </c>
      <c r="AR41" s="81">
        <v>4.5</v>
      </c>
      <c r="AS41" s="81">
        <v>4.5</v>
      </c>
      <c r="AT41" s="81">
        <v>4.5</v>
      </c>
      <c r="AU41" s="81">
        <v>4.2</v>
      </c>
      <c r="AV41" s="81">
        <v>3.9</v>
      </c>
      <c r="AW41" s="81">
        <v>4</v>
      </c>
      <c r="AX41" s="81">
        <v>3.9</v>
      </c>
      <c r="AY41" s="81">
        <v>3.5</v>
      </c>
      <c r="AZ41" s="81">
        <v>3.5</v>
      </c>
      <c r="BA41" s="81">
        <v>3.5</v>
      </c>
      <c r="BB41" s="81">
        <v>3.7</v>
      </c>
      <c r="BC41" s="81">
        <v>3.4</v>
      </c>
      <c r="BD41" s="81">
        <v>3.4</v>
      </c>
      <c r="BE41" s="81">
        <v>3.5</v>
      </c>
      <c r="BF41" s="81">
        <v>3.5</v>
      </c>
      <c r="BG41" s="81">
        <v>3.5</v>
      </c>
      <c r="BH41" s="81">
        <v>3.6</v>
      </c>
      <c r="BI41" s="81">
        <v>3.6</v>
      </c>
      <c r="BJ41" s="81">
        <v>3.6</v>
      </c>
    </row>
    <row r="42" spans="1:62" ht="15" x14ac:dyDescent="0.25">
      <c r="A42" s="3" t="s">
        <v>374</v>
      </c>
      <c r="B42" s="81"/>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v>4</v>
      </c>
      <c r="AJ42" s="81">
        <v>4.3</v>
      </c>
      <c r="AK42" s="81">
        <v>4.2</v>
      </c>
      <c r="AL42" s="81">
        <v>4.0999999999999996</v>
      </c>
      <c r="AM42" s="81">
        <v>4.3</v>
      </c>
      <c r="AN42" s="81">
        <v>4</v>
      </c>
      <c r="AO42" s="81">
        <v>3.9</v>
      </c>
      <c r="AP42" s="81">
        <v>2.7</v>
      </c>
      <c r="AQ42" s="81">
        <v>2.9</v>
      </c>
      <c r="AR42" s="81">
        <v>3</v>
      </c>
      <c r="AS42" s="81">
        <v>3.1</v>
      </c>
      <c r="AT42" s="81">
        <v>3.1</v>
      </c>
      <c r="AU42" s="81">
        <v>2.7</v>
      </c>
      <c r="AV42" s="81">
        <v>2.9</v>
      </c>
      <c r="AW42" s="81">
        <v>2.9</v>
      </c>
      <c r="AX42" s="81">
        <v>3</v>
      </c>
      <c r="AY42" s="81">
        <v>3.5</v>
      </c>
      <c r="AZ42" s="81">
        <v>3.5</v>
      </c>
      <c r="BA42" s="81">
        <v>3.5</v>
      </c>
      <c r="BB42" s="81">
        <v>3.5</v>
      </c>
      <c r="BC42" s="81">
        <v>3.5</v>
      </c>
      <c r="BD42" s="81">
        <v>3.6</v>
      </c>
      <c r="BE42" s="81">
        <v>3.6</v>
      </c>
      <c r="BF42" s="81">
        <v>3.6</v>
      </c>
      <c r="BG42" s="81">
        <v>3.6</v>
      </c>
      <c r="BH42" s="81">
        <v>3.9</v>
      </c>
      <c r="BI42" s="81">
        <v>3.9</v>
      </c>
      <c r="BJ42" s="81">
        <v>3.9</v>
      </c>
    </row>
    <row r="43" spans="1:62" ht="15" x14ac:dyDescent="0.25">
      <c r="A43" s="3" t="s">
        <v>378</v>
      </c>
      <c r="B43" s="81"/>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v>17.3</v>
      </c>
      <c r="AJ43" s="81">
        <v>17.100000000000001</v>
      </c>
      <c r="AK43" s="81">
        <v>17.100000000000001</v>
      </c>
      <c r="AL43" s="81">
        <v>17.5</v>
      </c>
      <c r="AM43" s="81">
        <v>17.399999999999999</v>
      </c>
      <c r="AN43" s="81">
        <v>17.3</v>
      </c>
      <c r="AO43" s="81">
        <v>17.899999999999999</v>
      </c>
      <c r="AP43" s="81">
        <v>18.2</v>
      </c>
      <c r="AQ43" s="81">
        <v>18.7</v>
      </c>
      <c r="AR43" s="81">
        <v>18.5</v>
      </c>
      <c r="AS43" s="81">
        <v>18.5</v>
      </c>
      <c r="AT43" s="81">
        <v>18.7</v>
      </c>
      <c r="AU43" s="81">
        <v>18.600000000000001</v>
      </c>
      <c r="AV43" s="81">
        <v>19.100000000000001</v>
      </c>
      <c r="AW43" s="81">
        <v>19.100000000000001</v>
      </c>
      <c r="AX43" s="81">
        <v>19.2</v>
      </c>
      <c r="AY43" s="81">
        <v>20.100000000000001</v>
      </c>
      <c r="AZ43" s="81">
        <v>19.600000000000001</v>
      </c>
      <c r="BA43" s="81">
        <v>19</v>
      </c>
      <c r="BB43" s="81">
        <v>18.100000000000001</v>
      </c>
      <c r="BC43" s="81">
        <v>18.3</v>
      </c>
      <c r="BD43" s="81">
        <v>17.899999999999999</v>
      </c>
      <c r="BE43" s="81">
        <v>18.5</v>
      </c>
      <c r="BF43" s="81">
        <v>17.600000000000001</v>
      </c>
      <c r="BG43" s="81">
        <v>17.7</v>
      </c>
      <c r="BH43" s="81">
        <v>17.600000000000001</v>
      </c>
      <c r="BI43" s="81">
        <v>17.7</v>
      </c>
      <c r="BJ43" s="81">
        <v>18</v>
      </c>
    </row>
    <row r="44" spans="1:62" ht="15" x14ac:dyDescent="0.25">
      <c r="A44" s="3" t="s">
        <v>379</v>
      </c>
      <c r="B44" s="81"/>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v>-1.1000000000000001</v>
      </c>
      <c r="AJ44" s="81">
        <v>-1.1000000000000001</v>
      </c>
      <c r="AK44" s="81">
        <v>-1.1000000000000001</v>
      </c>
      <c r="AL44" s="81">
        <v>-1.2</v>
      </c>
      <c r="AM44" s="81">
        <v>-1.7</v>
      </c>
      <c r="AN44" s="81">
        <v>-2</v>
      </c>
      <c r="AO44" s="81">
        <v>-2.4</v>
      </c>
      <c r="AP44" s="81">
        <v>-2.5</v>
      </c>
      <c r="AQ44" s="81">
        <v>-2.4</v>
      </c>
      <c r="AR44" s="81">
        <v>-2.5</v>
      </c>
      <c r="AS44" s="81">
        <v>-2.2000000000000002</v>
      </c>
      <c r="AT44" s="81">
        <v>-2.2000000000000002</v>
      </c>
      <c r="AU44" s="81">
        <v>-2</v>
      </c>
      <c r="AV44" s="81">
        <v>-2.1</v>
      </c>
      <c r="AW44" s="81">
        <v>-2.4</v>
      </c>
      <c r="AX44" s="81">
        <v>-2.4</v>
      </c>
      <c r="AY44" s="81">
        <v>-2.4</v>
      </c>
      <c r="AZ44" s="81">
        <v>-2.6</v>
      </c>
      <c r="BA44" s="81">
        <v>-2.8</v>
      </c>
      <c r="BB44" s="81">
        <v>-2.8</v>
      </c>
      <c r="BC44" s="81">
        <v>-2.7</v>
      </c>
      <c r="BD44" s="81">
        <v>-3.2</v>
      </c>
      <c r="BE44" s="81">
        <v>-3.2</v>
      </c>
      <c r="BF44" s="81">
        <v>-3.2</v>
      </c>
      <c r="BG44" s="81">
        <v>-3.3</v>
      </c>
      <c r="BH44" s="81">
        <v>-3.5</v>
      </c>
      <c r="BI44" s="81">
        <v>-3.4</v>
      </c>
      <c r="BJ44" s="81">
        <v>-3.4</v>
      </c>
    </row>
    <row r="45" spans="1:62" ht="15" x14ac:dyDescent="0.25">
      <c r="A45" s="22"/>
    </row>
    <row r="46" spans="1:62" x14ac:dyDescent="0.2">
      <c r="A46" s="94" t="s">
        <v>380</v>
      </c>
    </row>
    <row r="47" spans="1:62" x14ac:dyDescent="0.2">
      <c r="A47" s="94" t="s">
        <v>381</v>
      </c>
    </row>
    <row r="48" spans="1:62" x14ac:dyDescent="0.2">
      <c r="A48" s="94" t="s">
        <v>382</v>
      </c>
    </row>
    <row r="50" spans="1:1" ht="15" x14ac:dyDescent="0.25">
      <c r="A50" s="12"/>
    </row>
    <row r="51" spans="1:1" ht="15" x14ac:dyDescent="0.25">
      <c r="A51" s="3"/>
    </row>
  </sheetData>
  <hyperlinks>
    <hyperlink ref="A1" location="contents!A1" display="to contents" xr:uid="{00000000-0004-0000-1A00-000000000000}"/>
  </hyperlinks>
  <pageMargins left="0.7" right="0.7" top="0.75" bottom="0.75" header="0.3" footer="0.3"/>
  <pageSetup paperSize="9" orientation="portrai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G69"/>
  <sheetViews>
    <sheetView workbookViewId="0"/>
  </sheetViews>
  <sheetFormatPr defaultColWidth="11.42578125" defaultRowHeight="12.75" x14ac:dyDescent="0.2"/>
  <cols>
    <col min="1" max="1" width="65.7109375" customWidth="1"/>
    <col min="2" max="7" width="16.7109375" customWidth="1"/>
  </cols>
  <sheetData>
    <row r="1" spans="1:6" ht="15" customHeight="1" x14ac:dyDescent="0.25">
      <c r="A1" s="5" t="s">
        <v>443</v>
      </c>
    </row>
    <row r="2" spans="1:6" ht="33" customHeight="1" x14ac:dyDescent="0.25">
      <c r="A2" s="3"/>
      <c r="B2" s="13"/>
      <c r="C2" s="13"/>
      <c r="D2" s="13"/>
      <c r="E2" s="13"/>
      <c r="F2" s="13"/>
    </row>
    <row r="3" spans="1:6" ht="33" customHeight="1" x14ac:dyDescent="0.25">
      <c r="A3" s="70" t="s">
        <v>491</v>
      </c>
      <c r="B3" s="13"/>
      <c r="C3" s="13"/>
      <c r="D3" s="13"/>
      <c r="E3" s="13"/>
      <c r="F3" s="13"/>
    </row>
    <row r="4" spans="1:6" ht="15" customHeight="1" x14ac:dyDescent="0.25">
      <c r="A4" s="3"/>
      <c r="B4" s="22"/>
      <c r="C4" s="22"/>
      <c r="D4" s="22"/>
      <c r="E4" s="22"/>
      <c r="F4" s="22"/>
    </row>
    <row r="5" spans="1:6" ht="15" customHeight="1" x14ac:dyDescent="0.25">
      <c r="A5" s="3"/>
      <c r="B5" s="73"/>
      <c r="C5" s="53"/>
      <c r="D5" s="74">
        <v>2025</v>
      </c>
      <c r="E5" s="53"/>
      <c r="F5" s="53"/>
    </row>
    <row r="6" spans="1:6" ht="15" customHeight="1" x14ac:dyDescent="0.25">
      <c r="A6" s="3"/>
      <c r="B6" s="82" t="s">
        <v>383</v>
      </c>
      <c r="C6" s="71"/>
      <c r="D6" s="14"/>
      <c r="E6" s="71"/>
      <c r="F6" s="71"/>
    </row>
    <row r="7" spans="1:6" ht="15" customHeight="1" x14ac:dyDescent="0.25">
      <c r="A7" s="3"/>
      <c r="B7" s="67" t="s">
        <v>330</v>
      </c>
      <c r="C7" s="67" t="s">
        <v>331</v>
      </c>
      <c r="D7" s="67" t="s">
        <v>332</v>
      </c>
      <c r="E7" s="67" t="s">
        <v>333</v>
      </c>
      <c r="F7" s="67" t="s">
        <v>334</v>
      </c>
    </row>
    <row r="8" spans="1:6" ht="15" customHeight="1" x14ac:dyDescent="0.25">
      <c r="A8" s="27" t="s">
        <v>335</v>
      </c>
      <c r="B8" s="90">
        <v>-1.2</v>
      </c>
      <c r="C8" s="90">
        <v>0.1</v>
      </c>
      <c r="D8" s="90">
        <v>0.6</v>
      </c>
      <c r="E8" s="90">
        <v>1.1000000000000001</v>
      </c>
      <c r="F8" s="90">
        <v>1.6</v>
      </c>
    </row>
    <row r="9" spans="1:6" ht="15" customHeight="1" x14ac:dyDescent="0.25">
      <c r="A9" s="12"/>
      <c r="B9" s="90"/>
      <c r="C9" s="90"/>
      <c r="D9" s="90"/>
      <c r="E9" s="90"/>
      <c r="F9" s="90"/>
    </row>
    <row r="10" spans="1:6" ht="15" customHeight="1" x14ac:dyDescent="0.25">
      <c r="A10" s="68" t="s">
        <v>336</v>
      </c>
      <c r="B10" s="90"/>
      <c r="C10" s="90"/>
      <c r="D10" s="90"/>
      <c r="E10" s="90"/>
      <c r="F10" s="90"/>
    </row>
    <row r="11" spans="1:6" ht="15" customHeight="1" x14ac:dyDescent="0.2">
      <c r="A11" t="s">
        <v>492</v>
      </c>
      <c r="B11" s="91">
        <v>-1</v>
      </c>
      <c r="C11" s="91">
        <v>0</v>
      </c>
      <c r="D11" s="91">
        <v>0.4</v>
      </c>
      <c r="E11" s="91">
        <v>1</v>
      </c>
      <c r="F11" s="91">
        <v>1.6</v>
      </c>
    </row>
    <row r="12" spans="1:6" ht="15" customHeight="1" x14ac:dyDescent="0.2">
      <c r="A12" t="s">
        <v>493</v>
      </c>
      <c r="B12" s="91">
        <v>-0.9</v>
      </c>
      <c r="C12" s="91">
        <v>0.2</v>
      </c>
      <c r="D12" s="91">
        <v>0.8</v>
      </c>
      <c r="E12" s="91">
        <v>1.3</v>
      </c>
      <c r="F12" s="91">
        <v>1.9</v>
      </c>
    </row>
    <row r="13" spans="1:6" x14ac:dyDescent="0.2">
      <c r="A13" t="s">
        <v>494</v>
      </c>
      <c r="B13" s="91">
        <v>-1.2</v>
      </c>
      <c r="C13" s="91">
        <v>-0.1</v>
      </c>
      <c r="D13" s="91">
        <v>0.6</v>
      </c>
      <c r="E13" s="91">
        <v>1.1000000000000001</v>
      </c>
      <c r="F13" s="91">
        <v>1.5</v>
      </c>
    </row>
    <row r="14" spans="1:6" x14ac:dyDescent="0.2">
      <c r="A14" t="s">
        <v>495</v>
      </c>
      <c r="B14" s="91">
        <v>-1.2</v>
      </c>
      <c r="C14" s="91">
        <v>0.1</v>
      </c>
      <c r="D14" s="91">
        <v>0.7</v>
      </c>
      <c r="E14" s="91">
        <v>1.1000000000000001</v>
      </c>
      <c r="F14" s="91">
        <v>1.6</v>
      </c>
    </row>
    <row r="15" spans="1:6" x14ac:dyDescent="0.2">
      <c r="A15" t="s">
        <v>496</v>
      </c>
      <c r="B15" s="91">
        <v>-1.6</v>
      </c>
      <c r="C15" s="91">
        <v>0.1</v>
      </c>
      <c r="D15" s="91">
        <v>0.6</v>
      </c>
      <c r="E15" s="91">
        <v>1</v>
      </c>
      <c r="F15" s="91">
        <v>1.4</v>
      </c>
    </row>
    <row r="16" spans="1:6" ht="15" x14ac:dyDescent="0.25">
      <c r="B16" s="90"/>
      <c r="C16" s="90"/>
      <c r="D16" s="90"/>
      <c r="E16" s="90"/>
      <c r="F16" s="90"/>
    </row>
    <row r="17" spans="1:6" ht="15" x14ac:dyDescent="0.25">
      <c r="A17" s="68" t="s">
        <v>337</v>
      </c>
      <c r="B17" s="90"/>
      <c r="C17" s="90"/>
      <c r="D17" s="90"/>
      <c r="E17" s="90"/>
      <c r="F17" s="90"/>
    </row>
    <row r="18" spans="1:6" ht="15" customHeight="1" x14ac:dyDescent="0.25">
      <c r="A18" t="s">
        <v>338</v>
      </c>
      <c r="B18" s="90">
        <v>-0.8</v>
      </c>
      <c r="C18" s="90">
        <v>0.3</v>
      </c>
      <c r="D18" s="90">
        <v>0.8</v>
      </c>
      <c r="E18" s="90">
        <v>1.2</v>
      </c>
      <c r="F18" s="90">
        <v>1.6</v>
      </c>
    </row>
    <row r="19" spans="1:6" ht="15" customHeight="1" x14ac:dyDescent="0.25">
      <c r="A19" t="s">
        <v>339</v>
      </c>
      <c r="B19" s="90">
        <v>-0.3</v>
      </c>
      <c r="C19" s="90">
        <v>0.5</v>
      </c>
      <c r="D19" s="90">
        <v>1</v>
      </c>
      <c r="E19" s="90">
        <v>1.4</v>
      </c>
      <c r="F19" s="90">
        <v>2.4</v>
      </c>
    </row>
    <row r="20" spans="1:6" ht="15" customHeight="1" x14ac:dyDescent="0.25">
      <c r="A20" t="s">
        <v>340</v>
      </c>
      <c r="B20" s="90">
        <v>-1.7</v>
      </c>
      <c r="C20" s="90">
        <v>-0.4</v>
      </c>
      <c r="D20" s="90">
        <v>0.1</v>
      </c>
      <c r="E20" s="90">
        <v>0.6</v>
      </c>
      <c r="F20" s="90">
        <v>1.3</v>
      </c>
    </row>
    <row r="21" spans="1:6" ht="15" customHeight="1" x14ac:dyDescent="0.25">
      <c r="B21" s="90"/>
      <c r="C21" s="90"/>
      <c r="D21" s="90"/>
      <c r="E21" s="90"/>
      <c r="F21" s="90"/>
    </row>
    <row r="22" spans="1:6" ht="15" customHeight="1" x14ac:dyDescent="0.25">
      <c r="A22" s="68" t="s">
        <v>341</v>
      </c>
      <c r="B22" s="90"/>
      <c r="C22" s="90"/>
      <c r="D22" s="90"/>
      <c r="E22" s="90"/>
      <c r="F22" s="90"/>
    </row>
    <row r="23" spans="1:6" ht="15" customHeight="1" x14ac:dyDescent="0.25">
      <c r="A23" t="s">
        <v>342</v>
      </c>
      <c r="B23" s="90">
        <v>-1.2</v>
      </c>
      <c r="C23" s="90">
        <v>0.1</v>
      </c>
      <c r="D23" s="90">
        <v>0.6</v>
      </c>
      <c r="E23" s="90">
        <v>1</v>
      </c>
      <c r="F23" s="90">
        <v>1.6</v>
      </c>
    </row>
    <row r="24" spans="1:6" ht="15" customHeight="1" x14ac:dyDescent="0.25">
      <c r="A24" t="s">
        <v>343</v>
      </c>
      <c r="B24" s="90">
        <v>-1.1000000000000001</v>
      </c>
      <c r="C24" s="90">
        <v>0.1</v>
      </c>
      <c r="D24" s="90">
        <v>0.7</v>
      </c>
      <c r="E24" s="90">
        <v>1.2</v>
      </c>
      <c r="F24" s="90">
        <v>1.6</v>
      </c>
    </row>
    <row r="25" spans="1:6" ht="15" customHeight="1" x14ac:dyDescent="0.25">
      <c r="A25" t="s">
        <v>344</v>
      </c>
      <c r="B25" s="90">
        <v>-1.9</v>
      </c>
      <c r="C25" s="90">
        <v>-0.1</v>
      </c>
      <c r="D25" s="90">
        <v>0.6</v>
      </c>
      <c r="E25" s="90">
        <v>1.1000000000000001</v>
      </c>
      <c r="F25" s="90">
        <v>2.1</v>
      </c>
    </row>
    <row r="26" spans="1:6" ht="15" customHeight="1" x14ac:dyDescent="0.25">
      <c r="B26" s="90"/>
      <c r="C26" s="90"/>
      <c r="D26" s="90"/>
      <c r="E26" s="90"/>
      <c r="F26" s="90"/>
    </row>
    <row r="27" spans="1:6" ht="15" customHeight="1" x14ac:dyDescent="0.25">
      <c r="A27" s="68" t="s">
        <v>345</v>
      </c>
      <c r="B27" s="90"/>
      <c r="C27" s="90"/>
      <c r="D27" s="90"/>
      <c r="E27" s="90"/>
      <c r="F27" s="90"/>
    </row>
    <row r="28" spans="1:6" ht="15" customHeight="1" x14ac:dyDescent="0.25">
      <c r="A28" t="s">
        <v>346</v>
      </c>
      <c r="B28" s="90">
        <v>-0.8</v>
      </c>
      <c r="C28" s="90">
        <v>0.2</v>
      </c>
      <c r="D28" s="90">
        <v>0.6</v>
      </c>
      <c r="E28" s="90">
        <v>1.1000000000000001</v>
      </c>
      <c r="F28" s="90">
        <v>2.2000000000000002</v>
      </c>
    </row>
    <row r="29" spans="1:6" ht="15" customHeight="1" x14ac:dyDescent="0.25">
      <c r="A29" t="s">
        <v>347</v>
      </c>
      <c r="B29" s="90">
        <v>-1</v>
      </c>
      <c r="C29" s="90">
        <v>0.3</v>
      </c>
      <c r="D29" s="90">
        <v>0.8</v>
      </c>
      <c r="E29" s="90">
        <v>1.2</v>
      </c>
      <c r="F29" s="90">
        <v>1.5</v>
      </c>
    </row>
    <row r="30" spans="1:6" ht="15" customHeight="1" x14ac:dyDescent="0.25">
      <c r="B30" s="20"/>
      <c r="C30" s="20"/>
      <c r="D30" s="20"/>
      <c r="E30" s="20"/>
      <c r="F30" s="20"/>
    </row>
    <row r="31" spans="1:6" ht="15" customHeight="1" x14ac:dyDescent="0.25">
      <c r="A31" s="72"/>
      <c r="B31" s="73"/>
      <c r="C31" s="53"/>
      <c r="D31" s="74">
        <v>2026</v>
      </c>
      <c r="E31" s="53"/>
      <c r="F31" s="53"/>
    </row>
    <row r="32" spans="1:6" ht="15" customHeight="1" x14ac:dyDescent="0.25">
      <c r="A32" s="3"/>
      <c r="B32" s="82" t="s">
        <v>383</v>
      </c>
      <c r="C32" s="71"/>
      <c r="D32" s="14"/>
      <c r="E32" s="71"/>
      <c r="F32" s="71"/>
    </row>
    <row r="33" spans="1:6" ht="15" customHeight="1" x14ac:dyDescent="0.25">
      <c r="A33" s="3"/>
      <c r="B33" s="67" t="s">
        <v>330</v>
      </c>
      <c r="C33" s="67" t="s">
        <v>331</v>
      </c>
      <c r="D33" s="67" t="s">
        <v>332</v>
      </c>
      <c r="E33" s="67" t="s">
        <v>333</v>
      </c>
      <c r="F33" s="67" t="s">
        <v>334</v>
      </c>
    </row>
    <row r="34" spans="1:6" ht="15" customHeight="1" x14ac:dyDescent="0.25">
      <c r="A34" s="27" t="s">
        <v>335</v>
      </c>
      <c r="B34" s="90">
        <v>-0.5</v>
      </c>
      <c r="C34" s="90">
        <v>0.7</v>
      </c>
      <c r="D34" s="90">
        <v>1.1000000000000001</v>
      </c>
      <c r="E34" s="90">
        <v>1.3</v>
      </c>
      <c r="F34" s="90">
        <v>1.7</v>
      </c>
    </row>
    <row r="35" spans="1:6" ht="15" customHeight="1" x14ac:dyDescent="0.25">
      <c r="A35" s="12"/>
      <c r="B35" s="90"/>
      <c r="C35" s="90"/>
      <c r="D35" s="90"/>
      <c r="E35" s="90"/>
      <c r="F35" s="90"/>
    </row>
    <row r="36" spans="1:6" ht="15" customHeight="1" x14ac:dyDescent="0.25">
      <c r="A36" s="68" t="s">
        <v>336</v>
      </c>
      <c r="B36" s="90"/>
      <c r="C36" s="90"/>
      <c r="D36" s="90"/>
      <c r="E36" s="90"/>
      <c r="F36" s="90"/>
    </row>
    <row r="37" spans="1:6" ht="15" customHeight="1" x14ac:dyDescent="0.25">
      <c r="A37" t="s">
        <v>497</v>
      </c>
      <c r="B37" s="90">
        <v>0</v>
      </c>
      <c r="C37" s="90">
        <v>0.7</v>
      </c>
      <c r="D37" s="90">
        <v>1.1000000000000001</v>
      </c>
      <c r="E37" s="90">
        <v>1.3</v>
      </c>
      <c r="F37" s="90">
        <v>1.5</v>
      </c>
    </row>
    <row r="38" spans="1:6" ht="15" customHeight="1" x14ac:dyDescent="0.25">
      <c r="A38" t="s">
        <v>498</v>
      </c>
      <c r="B38" s="90">
        <v>-0.6</v>
      </c>
      <c r="C38" s="90">
        <v>0.8</v>
      </c>
      <c r="D38" s="90">
        <v>1.2</v>
      </c>
      <c r="E38" s="90">
        <v>1.4</v>
      </c>
      <c r="F38" s="90">
        <v>2.2000000000000002</v>
      </c>
    </row>
    <row r="39" spans="1:6" ht="15" customHeight="1" x14ac:dyDescent="0.25">
      <c r="A39" t="s">
        <v>499</v>
      </c>
      <c r="B39" s="90">
        <v>-0.6</v>
      </c>
      <c r="C39" s="90">
        <v>0.7</v>
      </c>
      <c r="D39" s="90">
        <v>1</v>
      </c>
      <c r="E39" s="90">
        <v>1.3</v>
      </c>
      <c r="F39" s="90">
        <v>1.6</v>
      </c>
    </row>
    <row r="40" spans="1:6" ht="15" customHeight="1" x14ac:dyDescent="0.25">
      <c r="A40" t="s">
        <v>500</v>
      </c>
      <c r="B40" s="90">
        <v>-0.4</v>
      </c>
      <c r="C40" s="90">
        <v>0.7</v>
      </c>
      <c r="D40" s="90">
        <v>1</v>
      </c>
      <c r="E40" s="90">
        <v>1.2</v>
      </c>
      <c r="F40" s="90">
        <v>1.5</v>
      </c>
    </row>
    <row r="41" spans="1:6" ht="15" customHeight="1" x14ac:dyDescent="0.25">
      <c r="A41" t="s">
        <v>501</v>
      </c>
      <c r="B41" s="90">
        <v>-1</v>
      </c>
      <c r="C41" s="90">
        <v>0.6</v>
      </c>
      <c r="D41" s="90">
        <v>1</v>
      </c>
      <c r="E41" s="90">
        <v>1.3</v>
      </c>
      <c r="F41" s="90">
        <v>1.6</v>
      </c>
    </row>
    <row r="42" spans="1:6" ht="15" customHeight="1" x14ac:dyDescent="0.25">
      <c r="B42" s="90"/>
      <c r="C42" s="90"/>
      <c r="D42" s="90"/>
      <c r="E42" s="90"/>
      <c r="F42" s="90"/>
    </row>
    <row r="43" spans="1:6" ht="15" customHeight="1" x14ac:dyDescent="0.25">
      <c r="A43" s="68" t="s">
        <v>337</v>
      </c>
      <c r="B43" s="90"/>
      <c r="C43" s="90"/>
      <c r="D43" s="90"/>
      <c r="E43" s="90"/>
      <c r="F43" s="90"/>
    </row>
    <row r="44" spans="1:6" ht="15" customHeight="1" x14ac:dyDescent="0.25">
      <c r="A44" t="s">
        <v>338</v>
      </c>
      <c r="B44" s="90">
        <v>-0.3</v>
      </c>
      <c r="C44" s="90">
        <v>0.7</v>
      </c>
      <c r="D44" s="90">
        <v>1</v>
      </c>
      <c r="E44" s="90">
        <v>1.3</v>
      </c>
      <c r="F44" s="90">
        <v>1.6</v>
      </c>
    </row>
    <row r="45" spans="1:6" ht="15" customHeight="1" x14ac:dyDescent="0.25">
      <c r="A45" t="s">
        <v>339</v>
      </c>
      <c r="B45" s="90">
        <v>0.1</v>
      </c>
      <c r="C45" s="90">
        <v>0.7</v>
      </c>
      <c r="D45" s="90">
        <v>1.1000000000000001</v>
      </c>
      <c r="E45" s="90">
        <v>1.5</v>
      </c>
      <c r="F45" s="90">
        <v>1.7</v>
      </c>
    </row>
    <row r="46" spans="1:6" ht="15" customHeight="1" x14ac:dyDescent="0.25">
      <c r="A46" t="s">
        <v>340</v>
      </c>
      <c r="B46" s="90">
        <v>-1.9</v>
      </c>
      <c r="C46" s="90">
        <v>0.8</v>
      </c>
      <c r="D46" s="90">
        <v>1.1000000000000001</v>
      </c>
      <c r="E46" s="90">
        <v>1.3</v>
      </c>
      <c r="F46" s="90">
        <v>1.7</v>
      </c>
    </row>
    <row r="47" spans="1:6" ht="15" customHeight="1" x14ac:dyDescent="0.25">
      <c r="B47" s="90"/>
      <c r="C47" s="90"/>
      <c r="D47" s="90"/>
      <c r="E47" s="90"/>
      <c r="F47" s="90"/>
    </row>
    <row r="48" spans="1:6" ht="15" customHeight="1" x14ac:dyDescent="0.25">
      <c r="A48" s="68" t="s">
        <v>341</v>
      </c>
      <c r="B48" s="90"/>
      <c r="C48" s="90"/>
      <c r="D48" s="90"/>
      <c r="E48" s="90"/>
      <c r="F48" s="90"/>
    </row>
    <row r="49" spans="1:7" ht="15" customHeight="1" x14ac:dyDescent="0.25">
      <c r="A49" t="s">
        <v>342</v>
      </c>
      <c r="B49" s="90">
        <v>-0.5</v>
      </c>
      <c r="C49" s="90">
        <v>0.7</v>
      </c>
      <c r="D49" s="90">
        <v>1</v>
      </c>
      <c r="E49" s="90">
        <v>1.3</v>
      </c>
      <c r="F49" s="90">
        <v>1.5</v>
      </c>
    </row>
    <row r="50" spans="1:7" ht="15" customHeight="1" x14ac:dyDescent="0.25">
      <c r="A50" t="s">
        <v>343</v>
      </c>
      <c r="B50" s="90">
        <v>-0.5</v>
      </c>
      <c r="C50" s="90">
        <v>0.7</v>
      </c>
      <c r="D50" s="90">
        <v>1.1000000000000001</v>
      </c>
      <c r="E50" s="90">
        <v>1.3</v>
      </c>
      <c r="F50" s="90">
        <v>1.8</v>
      </c>
    </row>
    <row r="51" spans="1:7" ht="15" customHeight="1" x14ac:dyDescent="0.25">
      <c r="A51" t="s">
        <v>344</v>
      </c>
      <c r="B51" s="90">
        <v>-0.9</v>
      </c>
      <c r="C51" s="90">
        <v>0.6</v>
      </c>
      <c r="D51" s="90">
        <v>1</v>
      </c>
      <c r="E51" s="90">
        <v>1.2</v>
      </c>
      <c r="F51" s="90">
        <v>1.6</v>
      </c>
    </row>
    <row r="52" spans="1:7" ht="15" customHeight="1" x14ac:dyDescent="0.25">
      <c r="B52" s="90"/>
      <c r="C52" s="90"/>
      <c r="D52" s="90"/>
      <c r="E52" s="90"/>
      <c r="F52" s="90"/>
    </row>
    <row r="53" spans="1:7" ht="15" customHeight="1" x14ac:dyDescent="0.25">
      <c r="A53" s="68" t="s">
        <v>348</v>
      </c>
      <c r="B53" s="90"/>
      <c r="C53" s="90"/>
      <c r="D53" s="90"/>
      <c r="E53" s="90"/>
      <c r="F53" s="90"/>
    </row>
    <row r="54" spans="1:7" ht="15" customHeight="1" x14ac:dyDescent="0.25">
      <c r="A54" t="s">
        <v>346</v>
      </c>
      <c r="B54" s="90">
        <v>-0.3</v>
      </c>
      <c r="C54" s="90">
        <v>0.5</v>
      </c>
      <c r="D54" s="90">
        <v>0.8</v>
      </c>
      <c r="E54" s="90">
        <v>1.1000000000000001</v>
      </c>
      <c r="F54" s="90">
        <v>1.4</v>
      </c>
    </row>
    <row r="55" spans="1:7" ht="15" customHeight="1" x14ac:dyDescent="0.25">
      <c r="A55" t="s">
        <v>347</v>
      </c>
      <c r="B55" s="90">
        <v>-0.2</v>
      </c>
      <c r="C55" s="90">
        <v>0.8</v>
      </c>
      <c r="D55" s="90">
        <v>1.1000000000000001</v>
      </c>
      <c r="E55" s="90">
        <v>1.3</v>
      </c>
      <c r="F55" s="90">
        <v>1.7</v>
      </c>
    </row>
    <row r="56" spans="1:7" ht="15" customHeight="1" x14ac:dyDescent="0.2">
      <c r="A56" s="76"/>
      <c r="B56" s="75"/>
      <c r="C56" s="75"/>
      <c r="D56" s="75"/>
      <c r="E56" s="75"/>
      <c r="F56" s="75"/>
    </row>
    <row r="57" spans="1:7" ht="15" customHeight="1" x14ac:dyDescent="0.2">
      <c r="A57" s="94" t="s">
        <v>403</v>
      </c>
      <c r="B57" s="69"/>
      <c r="C57" s="69"/>
      <c r="D57" s="69"/>
      <c r="E57" s="69"/>
      <c r="F57" s="69"/>
    </row>
    <row r="58" spans="1:7" ht="15" customHeight="1" x14ac:dyDescent="0.2">
      <c r="A58" s="94" t="s">
        <v>503</v>
      </c>
      <c r="B58" s="69"/>
      <c r="C58" s="69"/>
      <c r="D58" s="69"/>
      <c r="E58" s="69"/>
      <c r="F58" s="69"/>
    </row>
    <row r="59" spans="1:7" ht="15" customHeight="1" x14ac:dyDescent="0.2">
      <c r="A59" s="94" t="s">
        <v>349</v>
      </c>
      <c r="B59" s="69"/>
      <c r="C59" s="69"/>
      <c r="D59" s="69"/>
      <c r="E59" s="69"/>
      <c r="F59" s="69"/>
    </row>
    <row r="60" spans="1:7" x14ac:dyDescent="0.2">
      <c r="A60" s="94" t="s">
        <v>350</v>
      </c>
      <c r="B60" s="69"/>
      <c r="C60" s="69"/>
      <c r="D60" s="69"/>
      <c r="E60" s="69"/>
      <c r="F60" s="69"/>
    </row>
    <row r="61" spans="1:7" x14ac:dyDescent="0.2">
      <c r="A61" s="94" t="s">
        <v>351</v>
      </c>
      <c r="B61" s="69"/>
      <c r="C61" s="69"/>
      <c r="D61" s="69"/>
      <c r="E61" s="69"/>
      <c r="F61" s="69"/>
    </row>
    <row r="62" spans="1:7" x14ac:dyDescent="0.2">
      <c r="A62" s="94" t="s">
        <v>352</v>
      </c>
      <c r="B62" s="69"/>
      <c r="C62" s="69"/>
      <c r="D62" s="69"/>
      <c r="E62" s="69"/>
      <c r="F62" s="69"/>
    </row>
    <row r="64" spans="1:7" x14ac:dyDescent="0.2">
      <c r="A64" s="23"/>
      <c r="B64" s="23"/>
      <c r="C64" s="23"/>
      <c r="D64" s="23"/>
      <c r="E64" s="23"/>
      <c r="F64" s="23"/>
      <c r="G64" s="23"/>
    </row>
    <row r="65" spans="1:1" ht="15" x14ac:dyDescent="0.25">
      <c r="A65" s="12"/>
    </row>
    <row r="66" spans="1:1" ht="15" customHeight="1" x14ac:dyDescent="0.2"/>
    <row r="67" spans="1:1" ht="15" customHeight="1" x14ac:dyDescent="0.2"/>
    <row r="68" spans="1:1" ht="15" customHeight="1" x14ac:dyDescent="0.2"/>
    <row r="69" spans="1:1" ht="15" customHeight="1" x14ac:dyDescent="0.2"/>
  </sheetData>
  <hyperlinks>
    <hyperlink ref="A1" location="contents!A1" display="to contents" xr:uid="{00000000-0004-0000-1B00-000000000000}"/>
  </hyperlinks>
  <pageMargins left="0.7" right="0.7" top="0.75" bottom="0.75" header="0.3" footer="0.3"/>
  <pageSetup paperSize="9" orientation="portrai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G41"/>
  <sheetViews>
    <sheetView workbookViewId="0"/>
  </sheetViews>
  <sheetFormatPr defaultColWidth="11.42578125" defaultRowHeight="12.75" x14ac:dyDescent="0.2"/>
  <cols>
    <col min="1" max="1" width="65.7109375" customWidth="1"/>
    <col min="2" max="7" width="16.7109375" customWidth="1"/>
  </cols>
  <sheetData>
    <row r="1" spans="1:6" ht="15" customHeight="1" x14ac:dyDescent="0.25">
      <c r="A1" s="5" t="s">
        <v>443</v>
      </c>
    </row>
    <row r="2" spans="1:6" ht="33" customHeight="1" x14ac:dyDescent="0.25">
      <c r="A2" s="3"/>
      <c r="B2" s="13"/>
      <c r="C2" s="13"/>
      <c r="D2" s="13"/>
      <c r="E2" s="13"/>
      <c r="F2" s="13"/>
    </row>
    <row r="3" spans="1:6" ht="33" customHeight="1" x14ac:dyDescent="0.25">
      <c r="A3" s="70" t="s">
        <v>506</v>
      </c>
      <c r="B3" s="13"/>
      <c r="C3" s="13"/>
      <c r="D3" s="13"/>
      <c r="E3" s="13"/>
      <c r="F3" s="13"/>
    </row>
    <row r="4" spans="1:6" ht="15" customHeight="1" x14ac:dyDescent="0.25">
      <c r="A4" s="3"/>
      <c r="B4" s="22"/>
      <c r="C4" s="22"/>
      <c r="D4" s="22"/>
      <c r="E4" s="22"/>
      <c r="F4" s="22"/>
    </row>
    <row r="5" spans="1:6" ht="15" customHeight="1" x14ac:dyDescent="0.25">
      <c r="A5" s="3"/>
      <c r="B5" s="73"/>
      <c r="C5" s="53"/>
      <c r="D5" s="74" t="s">
        <v>505</v>
      </c>
      <c r="E5" s="53"/>
      <c r="F5" s="53"/>
    </row>
    <row r="6" spans="1:6" ht="15" customHeight="1" x14ac:dyDescent="0.25">
      <c r="A6" s="3"/>
      <c r="B6" s="82" t="s">
        <v>383</v>
      </c>
      <c r="C6" s="71"/>
      <c r="D6" s="14"/>
      <c r="E6" s="71"/>
      <c r="F6" s="71"/>
    </row>
    <row r="7" spans="1:6" ht="15" customHeight="1" x14ac:dyDescent="0.25">
      <c r="A7" s="3"/>
      <c r="B7" s="67" t="s">
        <v>330</v>
      </c>
      <c r="C7" s="67" t="s">
        <v>331</v>
      </c>
      <c r="D7" s="67" t="s">
        <v>332</v>
      </c>
      <c r="E7" s="67" t="s">
        <v>333</v>
      </c>
      <c r="F7" s="67" t="s">
        <v>334</v>
      </c>
    </row>
    <row r="8" spans="1:6" ht="15" customHeight="1" x14ac:dyDescent="0.25">
      <c r="A8" s="27" t="s">
        <v>335</v>
      </c>
      <c r="B8" s="90">
        <v>-0.5</v>
      </c>
      <c r="C8" s="90">
        <v>0.4</v>
      </c>
      <c r="D8" s="90">
        <v>0.8</v>
      </c>
      <c r="E8" s="90">
        <v>1</v>
      </c>
      <c r="F8" s="90">
        <v>1.4</v>
      </c>
    </row>
    <row r="9" spans="1:6" ht="15" customHeight="1" x14ac:dyDescent="0.25">
      <c r="A9" s="12"/>
      <c r="B9" s="90"/>
      <c r="C9" s="90"/>
      <c r="D9" s="90"/>
      <c r="E9" s="90"/>
      <c r="F9" s="90"/>
    </row>
    <row r="10" spans="1:6" ht="15" customHeight="1" x14ac:dyDescent="0.25">
      <c r="A10" s="68" t="s">
        <v>336</v>
      </c>
      <c r="B10" s="90"/>
      <c r="C10" s="90"/>
      <c r="D10" s="90"/>
      <c r="E10" s="90"/>
      <c r="F10" s="90"/>
    </row>
    <row r="11" spans="1:6" ht="15" customHeight="1" x14ac:dyDescent="0.2">
      <c r="A11" t="s">
        <v>492</v>
      </c>
      <c r="B11" s="91">
        <v>0</v>
      </c>
      <c r="C11" s="91">
        <v>0.5</v>
      </c>
      <c r="D11" s="91">
        <v>0.8</v>
      </c>
      <c r="E11" s="91">
        <v>1</v>
      </c>
      <c r="F11" s="91">
        <v>1.3</v>
      </c>
    </row>
    <row r="12" spans="1:6" ht="15" customHeight="1" x14ac:dyDescent="0.2">
      <c r="A12" t="s">
        <v>493</v>
      </c>
      <c r="B12" s="91">
        <v>-0.5</v>
      </c>
      <c r="C12" s="91">
        <v>0.5</v>
      </c>
      <c r="D12" s="91">
        <v>0.9</v>
      </c>
      <c r="E12" s="91">
        <v>1.1000000000000001</v>
      </c>
      <c r="F12" s="91">
        <v>1.5</v>
      </c>
    </row>
    <row r="13" spans="1:6" x14ac:dyDescent="0.2">
      <c r="A13" t="s">
        <v>494</v>
      </c>
      <c r="B13" s="91">
        <v>-0.6</v>
      </c>
      <c r="C13" s="91">
        <v>0.3</v>
      </c>
      <c r="D13" s="91">
        <v>0.7</v>
      </c>
      <c r="E13" s="91">
        <v>1</v>
      </c>
      <c r="F13" s="91">
        <v>1.3</v>
      </c>
    </row>
    <row r="14" spans="1:6" x14ac:dyDescent="0.2">
      <c r="A14" t="s">
        <v>495</v>
      </c>
      <c r="B14" s="91">
        <v>-0.5</v>
      </c>
      <c r="C14" s="91">
        <v>0.4</v>
      </c>
      <c r="D14" s="91">
        <v>0.8</v>
      </c>
      <c r="E14" s="91">
        <v>1</v>
      </c>
      <c r="F14" s="91">
        <v>1.3</v>
      </c>
    </row>
    <row r="15" spans="1:6" x14ac:dyDescent="0.2">
      <c r="A15" t="s">
        <v>496</v>
      </c>
      <c r="B15" s="91">
        <v>-0.6</v>
      </c>
      <c r="C15" s="91">
        <v>0.5</v>
      </c>
      <c r="D15" s="91">
        <v>0.8</v>
      </c>
      <c r="E15" s="91">
        <v>1</v>
      </c>
      <c r="F15" s="91">
        <v>1.5</v>
      </c>
    </row>
    <row r="16" spans="1:6" ht="15" x14ac:dyDescent="0.25">
      <c r="B16" s="90"/>
      <c r="C16" s="90"/>
      <c r="D16" s="90"/>
      <c r="E16" s="90"/>
      <c r="F16" s="90"/>
    </row>
    <row r="17" spans="1:6" ht="15" x14ac:dyDescent="0.25">
      <c r="A17" s="68" t="s">
        <v>337</v>
      </c>
      <c r="B17" s="90"/>
      <c r="C17" s="90"/>
      <c r="D17" s="90"/>
      <c r="E17" s="90"/>
      <c r="F17" s="90"/>
    </row>
    <row r="18" spans="1:6" ht="15" customHeight="1" x14ac:dyDescent="0.25">
      <c r="A18" t="s">
        <v>338</v>
      </c>
      <c r="B18" s="90">
        <v>0</v>
      </c>
      <c r="C18" s="90">
        <v>0.6</v>
      </c>
      <c r="D18" s="90">
        <v>0.9</v>
      </c>
      <c r="E18" s="90">
        <v>1.1000000000000001</v>
      </c>
      <c r="F18" s="90">
        <v>1.4</v>
      </c>
    </row>
    <row r="19" spans="1:6" ht="15" customHeight="1" x14ac:dyDescent="0.25">
      <c r="A19" t="s">
        <v>339</v>
      </c>
      <c r="B19" s="90">
        <v>0.2</v>
      </c>
      <c r="C19" s="90">
        <v>0.6</v>
      </c>
      <c r="D19" s="90">
        <v>0.9</v>
      </c>
      <c r="E19" s="90">
        <v>1.1000000000000001</v>
      </c>
      <c r="F19" s="90">
        <v>1.5</v>
      </c>
    </row>
    <row r="20" spans="1:6" ht="15" customHeight="1" x14ac:dyDescent="0.25">
      <c r="A20" t="s">
        <v>340</v>
      </c>
      <c r="B20" s="90">
        <v>-1.3</v>
      </c>
      <c r="C20" s="90">
        <v>0</v>
      </c>
      <c r="D20" s="90">
        <v>0.5</v>
      </c>
      <c r="E20" s="90">
        <v>0.9</v>
      </c>
      <c r="F20" s="90">
        <v>1.2</v>
      </c>
    </row>
    <row r="21" spans="1:6" ht="15" customHeight="1" x14ac:dyDescent="0.25">
      <c r="B21" s="90"/>
      <c r="C21" s="90"/>
      <c r="D21" s="90"/>
      <c r="E21" s="90"/>
      <c r="F21" s="90"/>
    </row>
    <row r="22" spans="1:6" ht="15" customHeight="1" x14ac:dyDescent="0.25">
      <c r="A22" s="68" t="s">
        <v>341</v>
      </c>
      <c r="B22" s="90"/>
      <c r="C22" s="90"/>
      <c r="D22" s="90"/>
      <c r="E22" s="90"/>
      <c r="F22" s="90"/>
    </row>
    <row r="23" spans="1:6" ht="15" customHeight="1" x14ac:dyDescent="0.25">
      <c r="A23" t="s">
        <v>342</v>
      </c>
      <c r="B23" s="90">
        <v>-0.4</v>
      </c>
      <c r="C23" s="90">
        <v>0.4</v>
      </c>
      <c r="D23" s="90">
        <v>0.8</v>
      </c>
      <c r="E23" s="90">
        <v>1</v>
      </c>
      <c r="F23" s="90">
        <v>1.4</v>
      </c>
    </row>
    <row r="24" spans="1:6" ht="15" customHeight="1" x14ac:dyDescent="0.25">
      <c r="A24" t="s">
        <v>343</v>
      </c>
      <c r="B24" s="90">
        <v>-0.5</v>
      </c>
      <c r="C24" s="90">
        <v>0.5</v>
      </c>
      <c r="D24" s="90">
        <v>0.8</v>
      </c>
      <c r="E24" s="90">
        <v>1</v>
      </c>
      <c r="F24" s="90">
        <v>1.3</v>
      </c>
    </row>
    <row r="25" spans="1:6" ht="15" customHeight="1" x14ac:dyDescent="0.25">
      <c r="A25" t="s">
        <v>344</v>
      </c>
      <c r="B25" s="90">
        <v>-0.8</v>
      </c>
      <c r="C25" s="90">
        <v>0.5</v>
      </c>
      <c r="D25" s="90">
        <v>0.9</v>
      </c>
      <c r="E25" s="90">
        <v>1.2</v>
      </c>
      <c r="F25" s="90">
        <v>2.2000000000000002</v>
      </c>
    </row>
    <row r="26" spans="1:6" ht="15" customHeight="1" x14ac:dyDescent="0.25">
      <c r="B26" s="90"/>
      <c r="C26" s="90"/>
      <c r="D26" s="90"/>
      <c r="E26" s="90"/>
      <c r="F26" s="90"/>
    </row>
    <row r="27" spans="1:6" ht="15" customHeight="1" x14ac:dyDescent="0.25">
      <c r="A27" s="68" t="s">
        <v>345</v>
      </c>
      <c r="B27" s="90"/>
      <c r="C27" s="90"/>
      <c r="D27" s="90"/>
      <c r="E27" s="90"/>
      <c r="F27" s="90"/>
    </row>
    <row r="28" spans="1:6" ht="15" customHeight="1" x14ac:dyDescent="0.25">
      <c r="A28" t="s">
        <v>346</v>
      </c>
      <c r="B28" s="90">
        <v>-0.1</v>
      </c>
      <c r="C28" s="90">
        <v>0.5</v>
      </c>
      <c r="D28" s="90">
        <v>0.8</v>
      </c>
      <c r="E28" s="90">
        <v>1</v>
      </c>
      <c r="F28" s="90">
        <v>1.9</v>
      </c>
    </row>
    <row r="29" spans="1:6" ht="15" customHeight="1" x14ac:dyDescent="0.25">
      <c r="A29" t="s">
        <v>347</v>
      </c>
      <c r="B29" s="90">
        <v>-0.2</v>
      </c>
      <c r="C29" s="90">
        <v>0.6</v>
      </c>
      <c r="D29" s="90">
        <v>0.9</v>
      </c>
      <c r="E29" s="90">
        <v>1.1000000000000001</v>
      </c>
      <c r="F29" s="90">
        <v>1.3</v>
      </c>
    </row>
    <row r="30" spans="1:6" ht="15" customHeight="1" x14ac:dyDescent="0.2">
      <c r="A30" s="76"/>
      <c r="B30" s="75"/>
      <c r="C30" s="75"/>
      <c r="D30" s="75"/>
      <c r="E30" s="75"/>
      <c r="F30" s="75"/>
    </row>
    <row r="31" spans="1:6" ht="15" customHeight="1" x14ac:dyDescent="0.2">
      <c r="A31" s="94" t="s">
        <v>403</v>
      </c>
      <c r="B31" s="69"/>
      <c r="C31" s="69"/>
      <c r="D31" s="69"/>
      <c r="E31" s="69"/>
      <c r="F31" s="69"/>
    </row>
    <row r="32" spans="1:6" x14ac:dyDescent="0.2">
      <c r="A32" s="94" t="s">
        <v>504</v>
      </c>
      <c r="B32" s="69"/>
      <c r="C32" s="69"/>
      <c r="D32" s="69"/>
      <c r="E32" s="69"/>
      <c r="F32" s="69"/>
    </row>
    <row r="33" spans="1:7" x14ac:dyDescent="0.2">
      <c r="A33" s="94" t="s">
        <v>349</v>
      </c>
      <c r="B33" s="69"/>
      <c r="C33" s="69"/>
      <c r="D33" s="69"/>
      <c r="E33" s="69"/>
      <c r="F33" s="69"/>
    </row>
    <row r="34" spans="1:7" x14ac:dyDescent="0.2">
      <c r="A34" s="94" t="s">
        <v>350</v>
      </c>
      <c r="B34" s="69"/>
      <c r="C34" s="69"/>
      <c r="D34" s="69"/>
      <c r="E34" s="69"/>
      <c r="F34" s="69"/>
    </row>
    <row r="35" spans="1:7" x14ac:dyDescent="0.2">
      <c r="A35" s="94" t="s">
        <v>351</v>
      </c>
      <c r="B35" s="69"/>
      <c r="C35" s="69"/>
      <c r="D35" s="69"/>
      <c r="E35" s="69"/>
      <c r="F35" s="69"/>
    </row>
    <row r="36" spans="1:7" x14ac:dyDescent="0.2">
      <c r="A36" s="94" t="s">
        <v>352</v>
      </c>
      <c r="B36" s="69"/>
      <c r="C36" s="69"/>
      <c r="D36" s="69"/>
      <c r="E36" s="69"/>
      <c r="F36" s="69"/>
    </row>
    <row r="38" spans="1:7" x14ac:dyDescent="0.2">
      <c r="A38" s="23"/>
      <c r="B38" s="23"/>
      <c r="C38" s="23"/>
      <c r="D38" s="23"/>
      <c r="E38" s="23"/>
      <c r="F38" s="23"/>
      <c r="G38" s="23"/>
    </row>
    <row r="39" spans="1:7" ht="15" x14ac:dyDescent="0.25">
      <c r="F39" s="12"/>
    </row>
    <row r="40" spans="1:7" ht="15" customHeight="1" x14ac:dyDescent="0.2"/>
    <row r="41" spans="1:7" ht="15" customHeight="1" x14ac:dyDescent="0.2"/>
  </sheetData>
  <hyperlinks>
    <hyperlink ref="A1" location="contents!A1" display="to contents" xr:uid="{00000000-0004-0000-1C00-000000000000}"/>
  </hyperlinks>
  <pageMargins left="0.7" right="0.7" top="0.75" bottom="0.75" header="0.3" footer="0.3"/>
  <pageSetup orientation="portrait"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J64"/>
  <sheetViews>
    <sheetView workbookViewId="0"/>
  </sheetViews>
  <sheetFormatPr defaultColWidth="11.42578125" defaultRowHeight="12.75" x14ac:dyDescent="0.2"/>
  <cols>
    <col min="1" max="1" width="62.7109375" customWidth="1"/>
    <col min="2" max="26" width="8" customWidth="1"/>
    <col min="27" max="28" width="15.7109375" customWidth="1"/>
    <col min="29" max="63" width="8" customWidth="1"/>
  </cols>
  <sheetData>
    <row r="1" spans="1:62" x14ac:dyDescent="0.2">
      <c r="A1" s="1" t="s">
        <v>443</v>
      </c>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row>
    <row r="2" spans="1:62" x14ac:dyDescent="0.2">
      <c r="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row>
    <row r="3" spans="1:62" ht="34.5" customHeight="1" x14ac:dyDescent="0.25">
      <c r="A3" s="18" t="s">
        <v>474</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row>
    <row r="4" spans="1:62" ht="15" customHeight="1" x14ac:dyDescent="0.25">
      <c r="A4" s="3"/>
      <c r="B4" s="3">
        <v>1970</v>
      </c>
      <c r="C4" s="3">
        <v>1971</v>
      </c>
      <c r="D4" s="3">
        <v>1972</v>
      </c>
      <c r="E4" s="3">
        <v>1973</v>
      </c>
      <c r="F4" s="3">
        <v>1974</v>
      </c>
      <c r="G4" s="3">
        <v>1975</v>
      </c>
      <c r="H4" s="3">
        <v>1976</v>
      </c>
      <c r="I4" s="3">
        <v>1977</v>
      </c>
      <c r="J4" s="3">
        <v>1978</v>
      </c>
      <c r="K4" s="3">
        <v>1979</v>
      </c>
      <c r="L4" s="3">
        <v>1980</v>
      </c>
      <c r="M4" s="3">
        <v>1981</v>
      </c>
      <c r="N4" s="3">
        <v>1982</v>
      </c>
      <c r="O4" s="3">
        <v>1983</v>
      </c>
      <c r="P4" s="3">
        <v>1984</v>
      </c>
      <c r="Q4" s="3">
        <v>1985</v>
      </c>
      <c r="R4" s="3">
        <v>1986</v>
      </c>
      <c r="S4" s="3">
        <v>1987</v>
      </c>
      <c r="T4" s="3">
        <v>1988</v>
      </c>
      <c r="U4" s="3">
        <v>1989</v>
      </c>
      <c r="V4" s="3">
        <v>1990</v>
      </c>
      <c r="W4" s="3">
        <v>1991</v>
      </c>
      <c r="X4" s="3">
        <v>1992</v>
      </c>
      <c r="Y4" s="3">
        <v>1993</v>
      </c>
      <c r="Z4" s="3">
        <v>1994</v>
      </c>
      <c r="AA4" s="3">
        <v>1995</v>
      </c>
      <c r="AB4" s="3">
        <v>1995</v>
      </c>
      <c r="AC4" s="3">
        <v>1996</v>
      </c>
      <c r="AD4" s="3">
        <v>1997</v>
      </c>
      <c r="AE4" s="3">
        <v>1998</v>
      </c>
      <c r="AF4" s="3">
        <v>1999</v>
      </c>
      <c r="AG4" s="3">
        <v>2000</v>
      </c>
      <c r="AH4" s="3">
        <v>2001</v>
      </c>
      <c r="AI4" s="3">
        <v>2002</v>
      </c>
      <c r="AJ4" s="3">
        <v>2003</v>
      </c>
      <c r="AK4" s="3">
        <v>2004</v>
      </c>
      <c r="AL4" s="3">
        <v>2005</v>
      </c>
      <c r="AM4" s="3">
        <v>2006</v>
      </c>
      <c r="AN4" s="3">
        <v>2007</v>
      </c>
      <c r="AO4" s="3">
        <v>2008</v>
      </c>
      <c r="AP4" s="3">
        <v>2009</v>
      </c>
      <c r="AQ4" s="3">
        <v>2010</v>
      </c>
      <c r="AR4" s="3">
        <v>2011</v>
      </c>
      <c r="AS4" s="3">
        <v>2012</v>
      </c>
      <c r="AT4" s="3">
        <v>2013</v>
      </c>
      <c r="AU4" s="3">
        <v>2014</v>
      </c>
      <c r="AV4" s="3">
        <v>2015</v>
      </c>
      <c r="AW4" s="3">
        <v>2016</v>
      </c>
      <c r="AX4" s="3">
        <v>2017</v>
      </c>
      <c r="AY4" s="3">
        <v>2018</v>
      </c>
      <c r="AZ4" s="3">
        <v>2019</v>
      </c>
      <c r="BA4" s="3">
        <v>2020</v>
      </c>
      <c r="BB4" s="3">
        <v>2021</v>
      </c>
      <c r="BC4" s="3">
        <v>2022</v>
      </c>
      <c r="BD4" s="3">
        <v>2023</v>
      </c>
      <c r="BE4" s="3">
        <v>2024</v>
      </c>
      <c r="BF4" s="3">
        <v>2025</v>
      </c>
      <c r="BG4" s="3">
        <v>2026</v>
      </c>
      <c r="BH4" s="3">
        <v>2027</v>
      </c>
      <c r="BI4" s="3">
        <v>2028</v>
      </c>
      <c r="BJ4" s="3">
        <v>2029</v>
      </c>
    </row>
    <row r="5" spans="1:62" ht="15" customHeight="1" x14ac:dyDescent="0.25">
      <c r="A5" s="20" t="s">
        <v>0</v>
      </c>
      <c r="AA5" s="3" t="s">
        <v>473</v>
      </c>
      <c r="AB5" s="3" t="s">
        <v>472</v>
      </c>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row>
    <row r="6" spans="1:62" ht="15" customHeight="1" x14ac:dyDescent="0.25">
      <c r="A6" s="21" t="s">
        <v>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row>
    <row r="7" spans="1:62" ht="15" customHeight="1" x14ac:dyDescent="0.25">
      <c r="A7" s="3" t="s">
        <v>2</v>
      </c>
      <c r="B7" s="15">
        <v>10.4</v>
      </c>
      <c r="C7" s="15">
        <v>4.7</v>
      </c>
      <c r="D7" s="15">
        <v>7.9</v>
      </c>
      <c r="E7" s="15">
        <v>10.199999999999999</v>
      </c>
      <c r="F7" s="15">
        <v>3.8</v>
      </c>
      <c r="G7" s="15">
        <v>-4.2</v>
      </c>
      <c r="H7" s="15">
        <v>9.3000000000000007</v>
      </c>
      <c r="I7" s="15">
        <v>3.6</v>
      </c>
      <c r="J7" s="15">
        <v>4</v>
      </c>
      <c r="K7" s="15">
        <v>8</v>
      </c>
      <c r="L7" s="15">
        <v>0.7</v>
      </c>
      <c r="M7" s="15">
        <v>0.8</v>
      </c>
      <c r="N7" s="15">
        <v>1.8</v>
      </c>
      <c r="O7" s="15">
        <v>2.2000000000000002</v>
      </c>
      <c r="P7" s="15">
        <v>6.8</v>
      </c>
      <c r="Q7" s="15">
        <v>2.2999999999999998</v>
      </c>
      <c r="R7" s="15">
        <v>4.2</v>
      </c>
      <c r="S7" s="15">
        <v>6.7</v>
      </c>
      <c r="T7" s="15">
        <v>7.8</v>
      </c>
      <c r="U7" s="15">
        <v>8.9</v>
      </c>
      <c r="V7" s="15">
        <v>6.2</v>
      </c>
      <c r="W7" s="15">
        <v>3.6</v>
      </c>
      <c r="X7" s="15">
        <v>4</v>
      </c>
      <c r="Y7" s="15">
        <v>-1.4</v>
      </c>
      <c r="Z7" s="15">
        <v>8</v>
      </c>
      <c r="AA7" s="15">
        <v>8.6</v>
      </c>
      <c r="AB7" s="15"/>
      <c r="AC7" s="15">
        <v>5.3</v>
      </c>
      <c r="AD7" s="15">
        <v>8.8000000000000007</v>
      </c>
      <c r="AE7" s="15">
        <v>7.9</v>
      </c>
      <c r="AF7" s="15">
        <v>5.7</v>
      </c>
      <c r="AG7" s="15">
        <v>12</v>
      </c>
      <c r="AH7" s="15">
        <v>0.7</v>
      </c>
      <c r="AI7" s="15">
        <v>1.6</v>
      </c>
      <c r="AJ7" s="15">
        <v>4</v>
      </c>
      <c r="AK7" s="15">
        <v>8</v>
      </c>
      <c r="AL7" s="15">
        <v>6.9</v>
      </c>
      <c r="AM7" s="15">
        <v>8.6999999999999993</v>
      </c>
      <c r="AN7" s="15">
        <v>7.4</v>
      </c>
      <c r="AO7" s="15">
        <v>1.6</v>
      </c>
      <c r="AP7" s="15">
        <v>-10.4</v>
      </c>
      <c r="AQ7" s="15">
        <v>9.9</v>
      </c>
      <c r="AR7" s="15">
        <v>5.8</v>
      </c>
      <c r="AS7" s="15">
        <v>1</v>
      </c>
      <c r="AT7" s="15">
        <v>2.5</v>
      </c>
      <c r="AU7" s="15">
        <v>5</v>
      </c>
      <c r="AV7" s="15">
        <v>4.3</v>
      </c>
      <c r="AW7" s="15">
        <v>3.9</v>
      </c>
      <c r="AX7" s="15">
        <v>5.3</v>
      </c>
      <c r="AY7" s="15">
        <v>3.6</v>
      </c>
      <c r="AZ7" s="15">
        <v>4.4000000000000004</v>
      </c>
      <c r="BA7" s="15">
        <v>-8.4</v>
      </c>
      <c r="BB7" s="15">
        <v>8.6</v>
      </c>
      <c r="BC7" s="15">
        <v>8</v>
      </c>
      <c r="BD7" s="15">
        <v>-0.6</v>
      </c>
      <c r="BE7" s="15">
        <v>0.6</v>
      </c>
      <c r="BF7" s="15">
        <v>2.4</v>
      </c>
      <c r="BG7" s="15">
        <v>2.4</v>
      </c>
      <c r="BH7" s="15">
        <v>2.2000000000000002</v>
      </c>
      <c r="BI7" s="15">
        <v>2.2000000000000002</v>
      </c>
      <c r="BJ7" s="15">
        <v>2.2000000000000002</v>
      </c>
    </row>
    <row r="8" spans="1:62" ht="15" customHeight="1" x14ac:dyDescent="0.25">
      <c r="A8" s="3" t="s">
        <v>3</v>
      </c>
      <c r="B8" s="15">
        <v>5.7</v>
      </c>
      <c r="C8" s="15">
        <v>2.9</v>
      </c>
      <c r="D8" s="15">
        <v>-0.7</v>
      </c>
      <c r="E8" s="15">
        <v>1.7</v>
      </c>
      <c r="F8" s="15">
        <v>18</v>
      </c>
      <c r="G8" s="15">
        <v>2.7</v>
      </c>
      <c r="H8" s="15">
        <v>5.5</v>
      </c>
      <c r="I8" s="15">
        <v>-1.1000000000000001</v>
      </c>
      <c r="J8" s="15">
        <v>-1.8</v>
      </c>
      <c r="K8" s="15">
        <v>3</v>
      </c>
      <c r="L8" s="15">
        <v>10.8</v>
      </c>
      <c r="M8" s="15">
        <v>20.5</v>
      </c>
      <c r="N8" s="15">
        <v>2.7</v>
      </c>
      <c r="O8" s="15">
        <v>2.9</v>
      </c>
      <c r="P8" s="15">
        <v>8.9</v>
      </c>
      <c r="Q8" s="15">
        <v>3.1</v>
      </c>
      <c r="R8" s="15">
        <v>-15.3</v>
      </c>
      <c r="S8" s="15">
        <v>-9.5</v>
      </c>
      <c r="T8" s="15">
        <v>2.9</v>
      </c>
      <c r="U8" s="15">
        <v>7.9</v>
      </c>
      <c r="V8" s="15">
        <v>-6.7</v>
      </c>
      <c r="W8" s="15">
        <v>1.8</v>
      </c>
      <c r="X8" s="15">
        <v>-3.5</v>
      </c>
      <c r="Y8" s="15">
        <v>0</v>
      </c>
      <c r="Z8" s="15">
        <v>1.5</v>
      </c>
      <c r="AA8" s="15">
        <v>-3.5</v>
      </c>
      <c r="AB8" s="15"/>
      <c r="AC8" s="15">
        <v>2.5</v>
      </c>
      <c r="AD8" s="15">
        <v>8.4</v>
      </c>
      <c r="AE8" s="15">
        <v>-3.2</v>
      </c>
      <c r="AF8" s="15">
        <v>2</v>
      </c>
      <c r="AG8" s="15">
        <v>11.8</v>
      </c>
      <c r="AH8" s="15">
        <v>-1.4</v>
      </c>
      <c r="AI8" s="15">
        <v>-4.5999999999999996</v>
      </c>
      <c r="AJ8" s="15">
        <v>-7.8</v>
      </c>
      <c r="AK8" s="15">
        <v>-1.1000000000000001</v>
      </c>
      <c r="AL8" s="15">
        <v>2.5</v>
      </c>
      <c r="AM8" s="15">
        <v>0.7</v>
      </c>
      <c r="AN8" s="15">
        <v>-1.3</v>
      </c>
      <c r="AO8" s="15">
        <v>-1.4</v>
      </c>
      <c r="AP8" s="15">
        <v>-1.8</v>
      </c>
      <c r="AQ8" s="15">
        <v>4.5</v>
      </c>
      <c r="AR8" s="15">
        <v>4.4000000000000004</v>
      </c>
      <c r="AS8" s="15">
        <v>6.5</v>
      </c>
      <c r="AT8" s="15">
        <v>-3.4</v>
      </c>
      <c r="AU8" s="15">
        <v>-1</v>
      </c>
      <c r="AV8" s="15">
        <v>8.6</v>
      </c>
      <c r="AW8" s="15">
        <v>-2.5</v>
      </c>
      <c r="AX8" s="15">
        <v>0.3</v>
      </c>
      <c r="AY8" s="15">
        <v>-1</v>
      </c>
      <c r="AZ8" s="15">
        <v>3.2</v>
      </c>
      <c r="BA8" s="15">
        <v>-1.4</v>
      </c>
      <c r="BB8" s="15">
        <v>2.2999999999999998</v>
      </c>
      <c r="BC8" s="15">
        <v>13.6</v>
      </c>
      <c r="BD8" s="15">
        <v>-1.1000000000000001</v>
      </c>
      <c r="BE8" s="15">
        <v>0.8</v>
      </c>
      <c r="BF8" s="15">
        <v>2.2000000000000002</v>
      </c>
      <c r="BG8" s="15">
        <v>2</v>
      </c>
      <c r="BH8" s="15">
        <v>1.7</v>
      </c>
      <c r="BI8" s="15">
        <v>1.7</v>
      </c>
      <c r="BJ8" s="15">
        <v>1.7</v>
      </c>
    </row>
    <row r="9" spans="1:62" ht="15" customHeight="1" x14ac:dyDescent="0.25">
      <c r="A9" s="3" t="s">
        <v>191</v>
      </c>
      <c r="B9" s="15">
        <v>2.1</v>
      </c>
      <c r="C9" s="15">
        <v>2.8</v>
      </c>
      <c r="D9" s="15">
        <v>3.1</v>
      </c>
      <c r="E9" s="15">
        <v>3.6</v>
      </c>
      <c r="F9" s="15">
        <v>12.2</v>
      </c>
      <c r="G9" s="15">
        <v>11.2</v>
      </c>
      <c r="H9" s="15">
        <v>12.6</v>
      </c>
      <c r="I9" s="15">
        <v>13.7</v>
      </c>
      <c r="J9" s="15">
        <v>13.8</v>
      </c>
      <c r="K9" s="15">
        <v>31.5</v>
      </c>
      <c r="L9" s="15">
        <v>37.5</v>
      </c>
      <c r="M9" s="15">
        <v>36.1</v>
      </c>
      <c r="N9" s="15">
        <v>33.200000000000003</v>
      </c>
      <c r="O9" s="15">
        <v>29.7</v>
      </c>
      <c r="P9" s="15">
        <v>28.6</v>
      </c>
      <c r="Q9" s="15">
        <v>27.6</v>
      </c>
      <c r="R9" s="15">
        <v>14</v>
      </c>
      <c r="S9" s="15">
        <v>18</v>
      </c>
      <c r="T9" s="15">
        <v>14.4</v>
      </c>
      <c r="U9" s="15">
        <v>17.3</v>
      </c>
      <c r="V9" s="15">
        <v>22.6</v>
      </c>
      <c r="W9" s="15">
        <v>18.600000000000001</v>
      </c>
      <c r="X9" s="15">
        <v>18.600000000000001</v>
      </c>
      <c r="Y9" s="15">
        <v>16.2</v>
      </c>
      <c r="Z9" s="15">
        <v>15.6</v>
      </c>
      <c r="AA9" s="15">
        <v>16.899999999999999</v>
      </c>
      <c r="AB9" s="15">
        <v>16.7</v>
      </c>
      <c r="AC9" s="15">
        <v>19.600000000000001</v>
      </c>
      <c r="AD9" s="15">
        <v>18.7</v>
      </c>
      <c r="AE9" s="15">
        <v>12.5</v>
      </c>
      <c r="AF9" s="15">
        <v>17.5</v>
      </c>
      <c r="AG9" s="15">
        <v>27.4</v>
      </c>
      <c r="AH9" s="15">
        <v>23.7</v>
      </c>
      <c r="AI9" s="15">
        <v>24.5</v>
      </c>
      <c r="AJ9" s="15">
        <v>28</v>
      </c>
      <c r="AK9" s="15">
        <v>36.1</v>
      </c>
      <c r="AL9" s="15">
        <v>52.2</v>
      </c>
      <c r="AM9" s="15">
        <v>63.8</v>
      </c>
      <c r="AN9" s="15">
        <v>71</v>
      </c>
      <c r="AO9" s="15">
        <v>96.3</v>
      </c>
      <c r="AP9" s="15">
        <v>62.2</v>
      </c>
      <c r="AQ9" s="15">
        <v>79.3</v>
      </c>
      <c r="AR9" s="15">
        <v>109.2</v>
      </c>
      <c r="AS9" s="15">
        <v>111.1</v>
      </c>
      <c r="AT9" s="15">
        <v>107.8</v>
      </c>
      <c r="AU9" s="15">
        <v>98.4</v>
      </c>
      <c r="AV9" s="15">
        <v>52.1</v>
      </c>
      <c r="AW9" s="15">
        <v>42.9</v>
      </c>
      <c r="AX9" s="15">
        <v>54</v>
      </c>
      <c r="AY9" s="15">
        <v>70.400000000000006</v>
      </c>
      <c r="AZ9" s="15">
        <v>63.7</v>
      </c>
      <c r="BA9" s="15">
        <v>43</v>
      </c>
      <c r="BB9" s="15">
        <v>69.900000000000006</v>
      </c>
      <c r="BC9" s="15">
        <v>97.2</v>
      </c>
      <c r="BD9" s="15">
        <v>80.5</v>
      </c>
      <c r="BE9" s="15">
        <v>78.599999999999994</v>
      </c>
      <c r="BF9" s="15">
        <v>73.599999999999994</v>
      </c>
      <c r="BG9" s="15">
        <v>69.900000000000006</v>
      </c>
      <c r="BH9" s="15">
        <v>68.099999999999994</v>
      </c>
      <c r="BI9" s="15">
        <v>67.2</v>
      </c>
      <c r="BJ9" s="15">
        <v>66.599999999999994</v>
      </c>
    </row>
    <row r="10" spans="1:62" ht="15" customHeight="1" x14ac:dyDescent="0.25">
      <c r="A10" s="3" t="s">
        <v>192</v>
      </c>
      <c r="B10" s="17">
        <v>0.61</v>
      </c>
      <c r="C10" s="17">
        <v>0.63</v>
      </c>
      <c r="D10" s="17">
        <v>0.69</v>
      </c>
      <c r="E10" s="17">
        <v>0.79</v>
      </c>
      <c r="F10" s="17">
        <v>0.82</v>
      </c>
      <c r="G10" s="17">
        <v>0.87</v>
      </c>
      <c r="H10" s="17">
        <v>0.83</v>
      </c>
      <c r="I10" s="17">
        <v>0.9</v>
      </c>
      <c r="J10" s="17">
        <v>1.02</v>
      </c>
      <c r="K10" s="17">
        <v>1.1000000000000001</v>
      </c>
      <c r="L10" s="17">
        <v>1.1100000000000001</v>
      </c>
      <c r="M10" s="17">
        <v>0.89</v>
      </c>
      <c r="N10" s="17">
        <v>0.83</v>
      </c>
      <c r="O10" s="17">
        <v>0.77</v>
      </c>
      <c r="P10" s="17">
        <v>0.69</v>
      </c>
      <c r="Q10" s="17">
        <v>0.67</v>
      </c>
      <c r="R10" s="17">
        <v>0.9</v>
      </c>
      <c r="S10" s="17">
        <v>1.0900000000000001</v>
      </c>
      <c r="T10" s="17">
        <v>1.1200000000000001</v>
      </c>
      <c r="U10" s="17">
        <v>1.04</v>
      </c>
      <c r="V10" s="17">
        <v>1.21</v>
      </c>
      <c r="W10" s="17">
        <v>1.18</v>
      </c>
      <c r="X10" s="17">
        <v>1.26</v>
      </c>
      <c r="Y10" s="17">
        <v>1.19</v>
      </c>
      <c r="Z10" s="17">
        <v>1.21</v>
      </c>
      <c r="AA10" s="17">
        <v>1.37</v>
      </c>
      <c r="AB10" s="17">
        <v>1.37</v>
      </c>
      <c r="AC10" s="17">
        <v>1.31</v>
      </c>
      <c r="AD10" s="17">
        <v>1.1299999999999999</v>
      </c>
      <c r="AE10" s="17">
        <v>1.1100000000000001</v>
      </c>
      <c r="AF10" s="17">
        <v>1.07</v>
      </c>
      <c r="AG10" s="17">
        <v>0.92</v>
      </c>
      <c r="AH10" s="17">
        <v>0.9</v>
      </c>
      <c r="AI10" s="17">
        <v>0.94</v>
      </c>
      <c r="AJ10" s="17">
        <v>1.1299999999999999</v>
      </c>
      <c r="AK10" s="17">
        <v>1.24</v>
      </c>
      <c r="AL10" s="17">
        <v>1.24</v>
      </c>
      <c r="AM10" s="17">
        <v>1.26</v>
      </c>
      <c r="AN10" s="17">
        <v>1.37</v>
      </c>
      <c r="AO10" s="17">
        <v>1.47</v>
      </c>
      <c r="AP10" s="17">
        <v>1.39</v>
      </c>
      <c r="AQ10" s="17">
        <v>1.33</v>
      </c>
      <c r="AR10" s="17">
        <v>1.39</v>
      </c>
      <c r="AS10" s="17">
        <v>1.29</v>
      </c>
      <c r="AT10" s="17">
        <v>1.33</v>
      </c>
      <c r="AU10" s="17">
        <v>1.33</v>
      </c>
      <c r="AV10" s="17">
        <v>1.1100000000000001</v>
      </c>
      <c r="AW10" s="17">
        <v>1.1100000000000001</v>
      </c>
      <c r="AX10" s="17">
        <v>1.1299999999999999</v>
      </c>
      <c r="AY10" s="17">
        <v>1.18</v>
      </c>
      <c r="AZ10" s="17">
        <v>1.1200000000000001</v>
      </c>
      <c r="BA10" s="17">
        <v>1.1399999999999999</v>
      </c>
      <c r="BB10" s="17">
        <v>1.18</v>
      </c>
      <c r="BC10" s="17">
        <v>1.05</v>
      </c>
      <c r="BD10" s="17">
        <v>1.08</v>
      </c>
      <c r="BE10" s="17">
        <v>1.08</v>
      </c>
      <c r="BF10" s="17">
        <v>1.03</v>
      </c>
      <c r="BG10" s="17">
        <v>1.03</v>
      </c>
      <c r="BH10" s="17">
        <v>1.05</v>
      </c>
      <c r="BI10" s="17">
        <v>1.07</v>
      </c>
      <c r="BJ10" s="17">
        <v>1.0900000000000001</v>
      </c>
    </row>
    <row r="11" spans="1:62" ht="15" customHeight="1" x14ac:dyDescent="0.25">
      <c r="A11" s="3" t="s">
        <v>4</v>
      </c>
      <c r="B11" s="15">
        <v>8</v>
      </c>
      <c r="C11" s="15">
        <v>7.6</v>
      </c>
      <c r="D11" s="15">
        <v>7.4</v>
      </c>
      <c r="E11" s="15">
        <v>7.9</v>
      </c>
      <c r="F11" s="15">
        <v>9.8000000000000007</v>
      </c>
      <c r="G11" s="15">
        <v>8.8000000000000007</v>
      </c>
      <c r="H11" s="15">
        <v>9</v>
      </c>
      <c r="I11" s="15">
        <v>8.1</v>
      </c>
      <c r="J11" s="15">
        <v>7.7</v>
      </c>
      <c r="K11" s="15">
        <v>8.8000000000000007</v>
      </c>
      <c r="L11" s="15">
        <v>10.1</v>
      </c>
      <c r="M11" s="15">
        <v>11.5</v>
      </c>
      <c r="N11" s="15">
        <v>9.9</v>
      </c>
      <c r="O11" s="15">
        <v>8.1999999999999993</v>
      </c>
      <c r="P11" s="15">
        <v>8.1</v>
      </c>
      <c r="Q11" s="15">
        <v>7.3</v>
      </c>
      <c r="R11" s="15">
        <v>6.4</v>
      </c>
      <c r="S11" s="15">
        <v>6.4</v>
      </c>
      <c r="T11" s="15">
        <v>6.4</v>
      </c>
      <c r="U11" s="15">
        <v>7.2</v>
      </c>
      <c r="V11" s="15">
        <v>8.9</v>
      </c>
      <c r="W11" s="15">
        <v>8.6999999999999993</v>
      </c>
      <c r="X11" s="15">
        <v>8.1</v>
      </c>
      <c r="Y11" s="15">
        <v>6.4</v>
      </c>
      <c r="Z11" s="15">
        <v>6.9</v>
      </c>
      <c r="AA11" s="15">
        <v>6.9</v>
      </c>
      <c r="AB11" s="15">
        <v>6.9</v>
      </c>
      <c r="AC11" s="15">
        <v>6.1</v>
      </c>
      <c r="AD11" s="15">
        <v>5.6</v>
      </c>
      <c r="AE11" s="15">
        <v>4.5999999999999996</v>
      </c>
      <c r="AF11" s="15">
        <v>4.5999999999999996</v>
      </c>
      <c r="AG11" s="15">
        <v>5.4</v>
      </c>
      <c r="AH11" s="15">
        <v>5</v>
      </c>
      <c r="AI11" s="15">
        <v>4.9000000000000004</v>
      </c>
      <c r="AJ11" s="15">
        <v>4.0999999999999996</v>
      </c>
      <c r="AK11" s="15">
        <v>4.0999999999999996</v>
      </c>
      <c r="AL11" s="15">
        <v>3.4</v>
      </c>
      <c r="AM11" s="15">
        <v>3.8</v>
      </c>
      <c r="AN11" s="15">
        <v>4.3</v>
      </c>
      <c r="AO11" s="15">
        <v>4.2</v>
      </c>
      <c r="AP11" s="15">
        <v>3.7</v>
      </c>
      <c r="AQ11" s="15">
        <v>3</v>
      </c>
      <c r="AR11" s="15">
        <v>3</v>
      </c>
      <c r="AS11" s="15">
        <v>1.9</v>
      </c>
      <c r="AT11" s="15">
        <v>2</v>
      </c>
      <c r="AU11" s="15">
        <v>1.5</v>
      </c>
      <c r="AV11" s="15">
        <v>0.7</v>
      </c>
      <c r="AW11" s="15">
        <v>0.3</v>
      </c>
      <c r="AX11" s="15">
        <v>0.5</v>
      </c>
      <c r="AY11" s="15">
        <v>0.6</v>
      </c>
      <c r="AZ11" s="15">
        <v>-0.1</v>
      </c>
      <c r="BA11" s="15">
        <v>-0.4</v>
      </c>
      <c r="BB11" s="15">
        <v>-0.3</v>
      </c>
      <c r="BC11" s="15">
        <v>1.4</v>
      </c>
      <c r="BD11" s="15">
        <v>2.8</v>
      </c>
      <c r="BE11" s="15">
        <v>2.6</v>
      </c>
      <c r="BF11" s="15">
        <v>2.7</v>
      </c>
      <c r="BG11" s="15">
        <v>2.7</v>
      </c>
      <c r="BH11" s="15">
        <v>2.7</v>
      </c>
      <c r="BI11" s="15">
        <v>2.7</v>
      </c>
      <c r="BJ11" s="15">
        <v>2.7</v>
      </c>
    </row>
    <row r="12" spans="1:62" ht="15" customHeight="1" x14ac:dyDescent="0.25">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row>
    <row r="13" spans="1:62" ht="15" customHeight="1" x14ac:dyDescent="0.25">
      <c r="A13" s="21" t="s">
        <v>5</v>
      </c>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row>
    <row r="14" spans="1:62" ht="15" customHeight="1" x14ac:dyDescent="0.25">
      <c r="A14" s="3" t="s">
        <v>6</v>
      </c>
      <c r="B14" s="15">
        <v>6.1</v>
      </c>
      <c r="C14" s="15">
        <v>4.5</v>
      </c>
      <c r="D14" s="15">
        <v>3.7</v>
      </c>
      <c r="E14" s="15">
        <v>5.3</v>
      </c>
      <c r="F14" s="15">
        <v>3.3</v>
      </c>
      <c r="G14" s="15">
        <v>0.2</v>
      </c>
      <c r="H14" s="15">
        <v>4.3</v>
      </c>
      <c r="I14" s="15">
        <v>2.2000000000000002</v>
      </c>
      <c r="J14" s="15">
        <v>2.8</v>
      </c>
      <c r="K14" s="15">
        <v>2.1</v>
      </c>
      <c r="L14" s="15">
        <v>1.3</v>
      </c>
      <c r="M14" s="15">
        <v>-0.9</v>
      </c>
      <c r="N14" s="15">
        <v>-1.3</v>
      </c>
      <c r="O14" s="15">
        <v>2</v>
      </c>
      <c r="P14" s="15">
        <v>3</v>
      </c>
      <c r="Q14" s="15">
        <v>2.7</v>
      </c>
      <c r="R14" s="15">
        <v>2.8</v>
      </c>
      <c r="S14" s="15">
        <v>2</v>
      </c>
      <c r="T14" s="15">
        <v>3.3</v>
      </c>
      <c r="U14" s="15">
        <v>4.5999999999999996</v>
      </c>
      <c r="V14" s="15">
        <v>3.9</v>
      </c>
      <c r="W14" s="15">
        <v>2.5</v>
      </c>
      <c r="X14" s="15">
        <v>1.9</v>
      </c>
      <c r="Y14" s="15">
        <v>1.2</v>
      </c>
      <c r="Z14" s="15">
        <v>3</v>
      </c>
      <c r="AA14" s="15">
        <v>3.1</v>
      </c>
      <c r="AB14" s="15"/>
      <c r="AC14" s="15">
        <v>3.4</v>
      </c>
      <c r="AD14" s="15">
        <v>4.2</v>
      </c>
      <c r="AE14" s="15">
        <v>4.5999999999999996</v>
      </c>
      <c r="AF14" s="15">
        <v>5</v>
      </c>
      <c r="AG14" s="15">
        <v>4.2</v>
      </c>
      <c r="AH14" s="15">
        <v>2.2999999999999998</v>
      </c>
      <c r="AI14" s="15">
        <v>0.2</v>
      </c>
      <c r="AJ14" s="15">
        <v>0.1</v>
      </c>
      <c r="AK14" s="15">
        <v>2</v>
      </c>
      <c r="AL14" s="15">
        <v>2</v>
      </c>
      <c r="AM14" s="15">
        <v>3.5</v>
      </c>
      <c r="AN14" s="15">
        <v>3.9</v>
      </c>
      <c r="AO14" s="15">
        <v>2.1</v>
      </c>
      <c r="AP14" s="15">
        <v>-3.7</v>
      </c>
      <c r="AQ14" s="15">
        <v>1.3</v>
      </c>
      <c r="AR14" s="15">
        <v>1.8</v>
      </c>
      <c r="AS14" s="15">
        <v>-1</v>
      </c>
      <c r="AT14" s="15">
        <v>0</v>
      </c>
      <c r="AU14" s="15">
        <v>1.6</v>
      </c>
      <c r="AV14" s="15">
        <v>2.1</v>
      </c>
      <c r="AW14" s="15">
        <v>2.4</v>
      </c>
      <c r="AX14" s="15">
        <v>2.8</v>
      </c>
      <c r="AY14" s="15">
        <v>2.2999999999999998</v>
      </c>
      <c r="AZ14" s="15">
        <v>2.2999999999999998</v>
      </c>
      <c r="BA14" s="15">
        <v>-3.9</v>
      </c>
      <c r="BB14" s="15">
        <v>6.3</v>
      </c>
      <c r="BC14" s="15">
        <v>5</v>
      </c>
      <c r="BD14" s="15">
        <v>0.1</v>
      </c>
      <c r="BE14" s="15">
        <v>0.9</v>
      </c>
      <c r="BF14" s="15">
        <v>1.9</v>
      </c>
      <c r="BG14" s="15">
        <v>1.5</v>
      </c>
      <c r="BH14" s="15">
        <v>1.4</v>
      </c>
      <c r="BI14" s="15">
        <v>1.4</v>
      </c>
      <c r="BJ14" s="15">
        <v>1.1000000000000001</v>
      </c>
    </row>
    <row r="15" spans="1:62" ht="15" customHeight="1" x14ac:dyDescent="0.25">
      <c r="A15" s="3" t="s">
        <v>7</v>
      </c>
      <c r="B15" s="15">
        <v>6.4</v>
      </c>
      <c r="C15" s="15">
        <v>2.5</v>
      </c>
      <c r="D15" s="15">
        <v>3.3</v>
      </c>
      <c r="E15" s="15">
        <v>5</v>
      </c>
      <c r="F15" s="15">
        <v>2.4</v>
      </c>
      <c r="G15" s="15">
        <v>2.9</v>
      </c>
      <c r="H15" s="15">
        <v>4.8</v>
      </c>
      <c r="I15" s="15">
        <v>3.2</v>
      </c>
      <c r="J15" s="15">
        <v>3.8</v>
      </c>
      <c r="K15" s="15">
        <v>2.2000000000000002</v>
      </c>
      <c r="L15" s="15">
        <v>0.9</v>
      </c>
      <c r="M15" s="15">
        <v>-2</v>
      </c>
      <c r="N15" s="15">
        <v>-0.9</v>
      </c>
      <c r="O15" s="15">
        <v>1.2</v>
      </c>
      <c r="P15" s="15">
        <v>0.5</v>
      </c>
      <c r="Q15" s="15">
        <v>1.4</v>
      </c>
      <c r="R15" s="15">
        <v>2.6</v>
      </c>
      <c r="S15" s="15">
        <v>2.2000000000000002</v>
      </c>
      <c r="T15" s="15">
        <v>1.7</v>
      </c>
      <c r="U15" s="15">
        <v>3.4</v>
      </c>
      <c r="V15" s="15">
        <v>3.7</v>
      </c>
      <c r="W15" s="15">
        <v>3</v>
      </c>
      <c r="X15" s="15">
        <v>0.9</v>
      </c>
      <c r="Y15" s="15">
        <v>0.8</v>
      </c>
      <c r="Z15" s="15">
        <v>2</v>
      </c>
      <c r="AA15" s="15">
        <v>2.7</v>
      </c>
      <c r="AB15" s="15"/>
      <c r="AC15" s="15">
        <v>4.9000000000000004</v>
      </c>
      <c r="AD15" s="15">
        <v>4.0999999999999996</v>
      </c>
      <c r="AE15" s="15">
        <v>5.7</v>
      </c>
      <c r="AF15" s="15">
        <v>6</v>
      </c>
      <c r="AG15" s="15">
        <v>3.7</v>
      </c>
      <c r="AH15" s="15">
        <v>2.1</v>
      </c>
      <c r="AI15" s="15">
        <v>1.2</v>
      </c>
      <c r="AJ15" s="15">
        <v>-0.1</v>
      </c>
      <c r="AK15" s="15">
        <v>0.8</v>
      </c>
      <c r="AL15" s="15">
        <v>0.9</v>
      </c>
      <c r="AM15" s="15">
        <v>-0.2</v>
      </c>
      <c r="AN15" s="15">
        <v>1.8</v>
      </c>
      <c r="AO15" s="15">
        <v>0.8</v>
      </c>
      <c r="AP15" s="15">
        <v>-2</v>
      </c>
      <c r="AQ15" s="15">
        <v>0.1</v>
      </c>
      <c r="AR15" s="15">
        <v>0.4</v>
      </c>
      <c r="AS15" s="15">
        <v>-0.8</v>
      </c>
      <c r="AT15" s="15">
        <v>-0.6</v>
      </c>
      <c r="AU15" s="15">
        <v>0.7</v>
      </c>
      <c r="AV15" s="15">
        <v>2.2000000000000002</v>
      </c>
      <c r="AW15" s="15">
        <v>1.3</v>
      </c>
      <c r="AX15" s="15">
        <v>2.2000000000000002</v>
      </c>
      <c r="AY15" s="15">
        <v>2.4</v>
      </c>
      <c r="AZ15" s="15">
        <v>1</v>
      </c>
      <c r="BA15" s="15">
        <v>-6.1</v>
      </c>
      <c r="BB15" s="15">
        <v>4.5</v>
      </c>
      <c r="BC15" s="15">
        <v>6.9</v>
      </c>
      <c r="BD15" s="15">
        <v>0.8</v>
      </c>
      <c r="BE15" s="15">
        <v>1</v>
      </c>
      <c r="BF15" s="15">
        <v>2.6</v>
      </c>
      <c r="BG15" s="15">
        <v>2.4</v>
      </c>
      <c r="BH15" s="15">
        <v>1.3</v>
      </c>
      <c r="BI15" s="15">
        <v>1.2</v>
      </c>
      <c r="BJ15" s="15">
        <v>0.9</v>
      </c>
    </row>
    <row r="16" spans="1:62" ht="15" customHeight="1" x14ac:dyDescent="0.25">
      <c r="A16" s="3" t="s">
        <v>8</v>
      </c>
      <c r="B16" s="15">
        <v>5.5</v>
      </c>
      <c r="C16" s="15">
        <v>6.3</v>
      </c>
      <c r="D16" s="15">
        <v>4.4000000000000004</v>
      </c>
      <c r="E16" s="15">
        <v>2.8</v>
      </c>
      <c r="F16" s="15">
        <v>4.5</v>
      </c>
      <c r="G16" s="15">
        <v>4.5</v>
      </c>
      <c r="H16" s="15">
        <v>3.4</v>
      </c>
      <c r="I16" s="15">
        <v>4.5999999999999996</v>
      </c>
      <c r="J16" s="15">
        <v>3</v>
      </c>
      <c r="K16" s="15">
        <v>3.4</v>
      </c>
      <c r="L16" s="15">
        <v>2.6</v>
      </c>
      <c r="M16" s="15">
        <v>2.7</v>
      </c>
      <c r="N16" s="15">
        <v>1.4</v>
      </c>
      <c r="O16" s="15">
        <v>2.2000000000000002</v>
      </c>
      <c r="P16" s="15">
        <v>0.1</v>
      </c>
      <c r="Q16" s="15">
        <v>4</v>
      </c>
      <c r="R16" s="15">
        <v>1.5</v>
      </c>
      <c r="S16" s="15">
        <v>3.3</v>
      </c>
      <c r="T16" s="15">
        <v>1.1000000000000001</v>
      </c>
      <c r="U16" s="15">
        <v>1.5</v>
      </c>
      <c r="V16" s="15">
        <v>1.8</v>
      </c>
      <c r="W16" s="15">
        <v>2.4</v>
      </c>
      <c r="X16" s="15">
        <v>2.4</v>
      </c>
      <c r="Y16" s="15">
        <v>2.8</v>
      </c>
      <c r="Z16" s="15">
        <v>2.7</v>
      </c>
      <c r="AA16" s="15">
        <v>2.2000000000000002</v>
      </c>
      <c r="AB16" s="15"/>
      <c r="AC16" s="15">
        <v>-1.4</v>
      </c>
      <c r="AD16" s="15">
        <v>2.8</v>
      </c>
      <c r="AE16" s="15">
        <v>3.7</v>
      </c>
      <c r="AF16" s="15">
        <v>2.4</v>
      </c>
      <c r="AG16" s="15">
        <v>3.6</v>
      </c>
      <c r="AH16" s="15">
        <v>4.2</v>
      </c>
      <c r="AI16" s="15">
        <v>4.4000000000000004</v>
      </c>
      <c r="AJ16" s="15">
        <v>2.9</v>
      </c>
      <c r="AK16" s="15">
        <v>-0.1</v>
      </c>
      <c r="AL16" s="15">
        <v>1.3</v>
      </c>
      <c r="AM16" s="15">
        <v>8.3000000000000007</v>
      </c>
      <c r="AN16" s="15">
        <v>3.2</v>
      </c>
      <c r="AO16" s="15">
        <v>3</v>
      </c>
      <c r="AP16" s="15">
        <v>4.9000000000000004</v>
      </c>
      <c r="AQ16" s="15">
        <v>1</v>
      </c>
      <c r="AR16" s="15">
        <v>-0.3</v>
      </c>
      <c r="AS16" s="15">
        <v>-1.1000000000000001</v>
      </c>
      <c r="AT16" s="15">
        <v>-0.1</v>
      </c>
      <c r="AU16" s="15">
        <v>0.8</v>
      </c>
      <c r="AV16" s="15">
        <v>-0.2</v>
      </c>
      <c r="AW16" s="15">
        <v>1.4</v>
      </c>
      <c r="AX16" s="15">
        <v>1.3</v>
      </c>
      <c r="AY16" s="15">
        <v>1.7</v>
      </c>
      <c r="AZ16" s="15">
        <v>2.8</v>
      </c>
      <c r="BA16" s="15">
        <v>1.6</v>
      </c>
      <c r="BB16" s="15">
        <v>4.7</v>
      </c>
      <c r="BC16" s="15">
        <v>1.3</v>
      </c>
      <c r="BD16" s="15">
        <v>2.9</v>
      </c>
      <c r="BE16" s="15">
        <v>3.1</v>
      </c>
      <c r="BF16" s="15">
        <v>1.9</v>
      </c>
      <c r="BG16" s="15">
        <v>1.3</v>
      </c>
      <c r="BH16" s="15">
        <v>1.9</v>
      </c>
      <c r="BI16" s="15">
        <v>0.8</v>
      </c>
      <c r="BJ16" s="15">
        <v>1.9</v>
      </c>
    </row>
    <row r="17" spans="1:62" ht="15" customHeight="1" x14ac:dyDescent="0.25">
      <c r="A17" s="3" t="s">
        <v>9</v>
      </c>
      <c r="B17" s="15">
        <v>6.9</v>
      </c>
      <c r="C17" s="15">
        <v>0.2</v>
      </c>
      <c r="D17" s="15">
        <v>-6.1</v>
      </c>
      <c r="E17" s="15">
        <v>2.4</v>
      </c>
      <c r="F17" s="15">
        <v>0.7</v>
      </c>
      <c r="G17" s="15">
        <v>-6.9</v>
      </c>
      <c r="H17" s="15">
        <v>2</v>
      </c>
      <c r="I17" s="15">
        <v>4.8</v>
      </c>
      <c r="J17" s="15">
        <v>2.1</v>
      </c>
      <c r="K17" s="15">
        <v>-1.9</v>
      </c>
      <c r="L17" s="15">
        <v>3.7</v>
      </c>
      <c r="M17" s="15">
        <v>-13.3</v>
      </c>
      <c r="N17" s="15">
        <v>-2.6</v>
      </c>
      <c r="O17" s="15">
        <v>5.0999999999999996</v>
      </c>
      <c r="P17" s="15">
        <v>8.6</v>
      </c>
      <c r="Q17" s="15">
        <v>7.1</v>
      </c>
      <c r="R17" s="15">
        <v>9.9</v>
      </c>
      <c r="S17" s="15">
        <v>-3.3</v>
      </c>
      <c r="T17" s="15">
        <v>5.9</v>
      </c>
      <c r="U17" s="15">
        <v>10.3</v>
      </c>
      <c r="V17" s="15">
        <v>2.4</v>
      </c>
      <c r="W17" s="15">
        <v>0.9</v>
      </c>
      <c r="X17" s="15">
        <v>1.7</v>
      </c>
      <c r="Y17" s="15">
        <v>-6.5</v>
      </c>
      <c r="Z17" s="15">
        <v>5.4</v>
      </c>
      <c r="AA17" s="15">
        <v>4.0999999999999996</v>
      </c>
      <c r="AB17" s="15"/>
      <c r="AC17" s="15">
        <v>7.7</v>
      </c>
      <c r="AD17" s="15">
        <v>7</v>
      </c>
      <c r="AE17" s="15">
        <v>6.8</v>
      </c>
      <c r="AF17" s="15">
        <v>6.1</v>
      </c>
      <c r="AG17" s="15">
        <v>2</v>
      </c>
      <c r="AH17" s="15">
        <v>4.0999999999999996</v>
      </c>
      <c r="AI17" s="15">
        <v>-6.3</v>
      </c>
      <c r="AJ17" s="15">
        <v>-2</v>
      </c>
      <c r="AK17" s="15">
        <v>0.9</v>
      </c>
      <c r="AL17" s="15">
        <v>3.5</v>
      </c>
      <c r="AM17" s="15">
        <v>6.6</v>
      </c>
      <c r="AN17" s="15">
        <v>15.1</v>
      </c>
      <c r="AO17" s="15">
        <v>-2.2999999999999998</v>
      </c>
      <c r="AP17" s="15">
        <v>-11.8</v>
      </c>
      <c r="AQ17" s="15">
        <v>-2.1</v>
      </c>
      <c r="AR17" s="15">
        <v>2.7</v>
      </c>
      <c r="AS17" s="15">
        <v>-6</v>
      </c>
      <c r="AT17" s="15">
        <v>-0.6</v>
      </c>
      <c r="AU17" s="15">
        <v>-1.4</v>
      </c>
      <c r="AV17" s="15">
        <v>29.2</v>
      </c>
      <c r="AW17" s="15">
        <v>-8.5</v>
      </c>
      <c r="AX17" s="15">
        <v>6</v>
      </c>
      <c r="AY17" s="15">
        <v>3.4</v>
      </c>
      <c r="AZ17" s="15">
        <v>8.9</v>
      </c>
      <c r="BA17" s="15">
        <v>-6.5</v>
      </c>
      <c r="BB17" s="15">
        <v>10.5</v>
      </c>
      <c r="BC17" s="15">
        <v>5.6</v>
      </c>
      <c r="BD17" s="15">
        <v>-9.1</v>
      </c>
      <c r="BE17" s="15">
        <v>-2.5</v>
      </c>
      <c r="BF17" s="15">
        <v>3.2</v>
      </c>
      <c r="BG17" s="15">
        <v>4.8</v>
      </c>
      <c r="BH17" s="15">
        <v>3.2</v>
      </c>
      <c r="BI17" s="15">
        <v>2.5</v>
      </c>
      <c r="BJ17" s="15">
        <v>1.8</v>
      </c>
    </row>
    <row r="18" spans="1:62" ht="15" customHeight="1" x14ac:dyDescent="0.25">
      <c r="A18" s="3" t="s">
        <v>10</v>
      </c>
      <c r="B18" s="15">
        <v>13.1</v>
      </c>
      <c r="C18" s="15">
        <v>9.1999999999999993</v>
      </c>
      <c r="D18" s="15">
        <v>9.6999999999999993</v>
      </c>
      <c r="E18" s="15">
        <v>12</v>
      </c>
      <c r="F18" s="15">
        <v>2.7</v>
      </c>
      <c r="G18" s="15">
        <v>-3.8</v>
      </c>
      <c r="H18" s="15">
        <v>9.6999999999999993</v>
      </c>
      <c r="I18" s="15">
        <v>-1</v>
      </c>
      <c r="J18" s="15">
        <v>2.5</v>
      </c>
      <c r="K18" s="15">
        <v>8.1999999999999993</v>
      </c>
      <c r="L18" s="15">
        <v>0.9</v>
      </c>
      <c r="M18" s="15">
        <v>2.8</v>
      </c>
      <c r="N18" s="15">
        <v>-1.8</v>
      </c>
      <c r="O18" s="15">
        <v>3.3</v>
      </c>
      <c r="P18" s="15">
        <v>7.9</v>
      </c>
      <c r="Q18" s="15">
        <v>3.9</v>
      </c>
      <c r="R18" s="15">
        <v>1.6</v>
      </c>
      <c r="S18" s="15">
        <v>4.9000000000000004</v>
      </c>
      <c r="T18" s="15">
        <v>8.3000000000000007</v>
      </c>
      <c r="U18" s="15">
        <v>8.6999999999999993</v>
      </c>
      <c r="V18" s="15">
        <v>5.9</v>
      </c>
      <c r="W18" s="15">
        <v>7</v>
      </c>
      <c r="X18" s="15">
        <v>3.6</v>
      </c>
      <c r="Y18" s="15">
        <v>4.2</v>
      </c>
      <c r="Z18" s="15">
        <v>8.6999999999999993</v>
      </c>
      <c r="AA18" s="15">
        <v>9.9</v>
      </c>
      <c r="AB18" s="15"/>
      <c r="AC18" s="15">
        <v>4.0999999999999996</v>
      </c>
      <c r="AD18" s="15">
        <v>9.6</v>
      </c>
      <c r="AE18" s="15">
        <v>6.6</v>
      </c>
      <c r="AF18" s="15">
        <v>9</v>
      </c>
      <c r="AG18" s="15">
        <v>12.1</v>
      </c>
      <c r="AH18" s="15">
        <v>1.5</v>
      </c>
      <c r="AI18" s="15">
        <v>0.5</v>
      </c>
      <c r="AJ18" s="15">
        <v>1.8</v>
      </c>
      <c r="AK18" s="15">
        <v>8.1999999999999993</v>
      </c>
      <c r="AL18" s="15">
        <v>5.7</v>
      </c>
      <c r="AM18" s="15">
        <v>7.2</v>
      </c>
      <c r="AN18" s="15">
        <v>5.4</v>
      </c>
      <c r="AO18" s="15">
        <v>1.7</v>
      </c>
      <c r="AP18" s="15">
        <v>-8.6999999999999993</v>
      </c>
      <c r="AQ18" s="15">
        <v>9.6999999999999993</v>
      </c>
      <c r="AR18" s="15">
        <v>5.7</v>
      </c>
      <c r="AS18" s="15">
        <v>3.7</v>
      </c>
      <c r="AT18" s="15">
        <v>3</v>
      </c>
      <c r="AU18" s="15">
        <v>5.0999999999999996</v>
      </c>
      <c r="AV18" s="15">
        <v>8.4</v>
      </c>
      <c r="AW18" s="15">
        <v>2</v>
      </c>
      <c r="AX18" s="15">
        <v>6.9</v>
      </c>
      <c r="AY18" s="15">
        <v>4.9000000000000004</v>
      </c>
      <c r="AZ18" s="15">
        <v>2.8</v>
      </c>
      <c r="BA18" s="15">
        <v>-3.8</v>
      </c>
      <c r="BB18" s="15">
        <v>6.9</v>
      </c>
      <c r="BC18" s="15">
        <v>4.4000000000000004</v>
      </c>
      <c r="BD18" s="15">
        <v>-0.5</v>
      </c>
      <c r="BE18" s="15">
        <v>0.1</v>
      </c>
      <c r="BF18" s="15">
        <v>2</v>
      </c>
      <c r="BG18" s="15">
        <v>1.8</v>
      </c>
      <c r="BH18" s="15">
        <v>1.7</v>
      </c>
      <c r="BI18" s="15">
        <v>1.7</v>
      </c>
      <c r="BJ18" s="15">
        <v>1.7</v>
      </c>
    </row>
    <row r="19" spans="1:62" ht="15" customHeight="1" x14ac:dyDescent="0.25">
      <c r="A19" s="3" t="s">
        <v>11</v>
      </c>
      <c r="B19" s="15">
        <v>14</v>
      </c>
      <c r="C19" s="15">
        <v>4.2</v>
      </c>
      <c r="D19" s="15">
        <v>2.6</v>
      </c>
      <c r="E19" s="15">
        <v>8.8000000000000007</v>
      </c>
      <c r="F19" s="15">
        <v>0.5</v>
      </c>
      <c r="G19" s="15">
        <v>-3.3</v>
      </c>
      <c r="H19" s="15">
        <v>8.9</v>
      </c>
      <c r="I19" s="15">
        <v>2.5</v>
      </c>
      <c r="J19" s="15">
        <v>3.5</v>
      </c>
      <c r="K19" s="15">
        <v>6.8</v>
      </c>
      <c r="L19" s="15">
        <v>2.5</v>
      </c>
      <c r="M19" s="15">
        <v>-2.7</v>
      </c>
      <c r="N19" s="15">
        <v>-0.7</v>
      </c>
      <c r="O19" s="15">
        <v>3.9</v>
      </c>
      <c r="P19" s="15">
        <v>6.7</v>
      </c>
      <c r="Q19" s="15">
        <v>5.3</v>
      </c>
      <c r="R19" s="15">
        <v>3.8</v>
      </c>
      <c r="S19" s="15">
        <v>3.1</v>
      </c>
      <c r="T19" s="15">
        <v>6.9</v>
      </c>
      <c r="U19" s="15">
        <v>9</v>
      </c>
      <c r="V19" s="15">
        <v>4.0999999999999996</v>
      </c>
      <c r="W19" s="15">
        <v>7.1</v>
      </c>
      <c r="X19" s="15">
        <v>2.9</v>
      </c>
      <c r="Y19" s="15">
        <v>1.2</v>
      </c>
      <c r="Z19" s="15">
        <v>9.4</v>
      </c>
      <c r="AA19" s="15">
        <v>10.5</v>
      </c>
      <c r="AB19" s="15"/>
      <c r="AC19" s="15">
        <v>5.3</v>
      </c>
      <c r="AD19" s="15">
        <v>10.8</v>
      </c>
      <c r="AE19" s="15">
        <v>8.3000000000000007</v>
      </c>
      <c r="AF19" s="15">
        <v>9.9</v>
      </c>
      <c r="AG19" s="15">
        <v>11.3</v>
      </c>
      <c r="AH19" s="15">
        <v>2.5</v>
      </c>
      <c r="AI19" s="15">
        <v>0.3</v>
      </c>
      <c r="AJ19" s="15">
        <v>2.2000000000000002</v>
      </c>
      <c r="AK19" s="15">
        <v>6.5</v>
      </c>
      <c r="AL19" s="15">
        <v>5.5</v>
      </c>
      <c r="AM19" s="15">
        <v>7.6</v>
      </c>
      <c r="AN19" s="15">
        <v>7.8</v>
      </c>
      <c r="AO19" s="15">
        <v>-0.7</v>
      </c>
      <c r="AP19" s="15">
        <v>-7.9</v>
      </c>
      <c r="AQ19" s="15">
        <v>8.4</v>
      </c>
      <c r="AR19" s="15">
        <v>4.5999999999999996</v>
      </c>
      <c r="AS19" s="15">
        <v>2.9</v>
      </c>
      <c r="AT19" s="15">
        <v>2.9</v>
      </c>
      <c r="AU19" s="15">
        <v>4</v>
      </c>
      <c r="AV19" s="15">
        <v>15.4</v>
      </c>
      <c r="AW19" s="15">
        <v>-2.2999999999999998</v>
      </c>
      <c r="AX19" s="15">
        <v>7.6</v>
      </c>
      <c r="AY19" s="15">
        <v>5.5</v>
      </c>
      <c r="AZ19" s="15">
        <v>4</v>
      </c>
      <c r="BA19" s="15">
        <v>-4.0999999999999996</v>
      </c>
      <c r="BB19" s="15">
        <v>6.5</v>
      </c>
      <c r="BC19" s="15">
        <v>4.4000000000000004</v>
      </c>
      <c r="BD19" s="15">
        <v>-1.8</v>
      </c>
      <c r="BE19" s="15">
        <v>-0.2</v>
      </c>
      <c r="BF19" s="15">
        <v>2.8</v>
      </c>
      <c r="BG19" s="15">
        <v>3.2</v>
      </c>
      <c r="BH19" s="15">
        <v>2.2999999999999998</v>
      </c>
      <c r="BI19" s="15">
        <v>1.7</v>
      </c>
      <c r="BJ19" s="15">
        <v>2.2000000000000002</v>
      </c>
    </row>
    <row r="20" spans="1:62" ht="15" customHeight="1" x14ac:dyDescent="0.2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row>
    <row r="21" spans="1:62" ht="15" customHeight="1" x14ac:dyDescent="0.25">
      <c r="A21" s="21" t="s">
        <v>12</v>
      </c>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row>
    <row r="22" spans="1:62" ht="15" customHeight="1" x14ac:dyDescent="0.25">
      <c r="A22" s="3" t="s">
        <v>13</v>
      </c>
      <c r="B22" s="15">
        <v>5.7</v>
      </c>
      <c r="C22" s="15">
        <v>8.6999999999999993</v>
      </c>
      <c r="D22" s="15">
        <v>8.5</v>
      </c>
      <c r="E22" s="15">
        <v>8.6</v>
      </c>
      <c r="F22" s="15">
        <v>9.9</v>
      </c>
      <c r="G22" s="15">
        <v>10.4</v>
      </c>
      <c r="H22" s="15">
        <v>9.1999999999999993</v>
      </c>
      <c r="I22" s="15">
        <v>5.8</v>
      </c>
      <c r="J22" s="15">
        <v>5.0999999999999996</v>
      </c>
      <c r="K22" s="15">
        <v>4.9000000000000004</v>
      </c>
      <c r="L22" s="15">
        <v>6.5</v>
      </c>
      <c r="M22" s="15">
        <v>6.5</v>
      </c>
      <c r="N22" s="15">
        <v>4.7</v>
      </c>
      <c r="O22" s="15">
        <v>1.4</v>
      </c>
      <c r="P22" s="15">
        <v>2.4</v>
      </c>
      <c r="Q22" s="15">
        <v>0.7</v>
      </c>
      <c r="R22" s="15">
        <v>0.6</v>
      </c>
      <c r="S22" s="15">
        <v>-0.7</v>
      </c>
      <c r="T22" s="15">
        <v>1.3</v>
      </c>
      <c r="U22" s="15">
        <v>1.2</v>
      </c>
      <c r="V22" s="15">
        <v>1.8</v>
      </c>
      <c r="W22" s="15">
        <v>3.2</v>
      </c>
      <c r="X22" s="15">
        <v>2.6</v>
      </c>
      <c r="Y22" s="15">
        <v>1.8</v>
      </c>
      <c r="Z22" s="15">
        <v>2.1</v>
      </c>
      <c r="AA22" s="15">
        <v>2.2000000000000002</v>
      </c>
      <c r="AB22" s="15"/>
      <c r="AC22" s="15">
        <v>1.2</v>
      </c>
      <c r="AD22" s="15">
        <v>2.7</v>
      </c>
      <c r="AE22" s="15">
        <v>2.1</v>
      </c>
      <c r="AF22" s="15">
        <v>1.3</v>
      </c>
      <c r="AG22" s="15">
        <v>3.3</v>
      </c>
      <c r="AH22" s="15">
        <v>4.4000000000000004</v>
      </c>
      <c r="AI22" s="15">
        <v>3.9</v>
      </c>
      <c r="AJ22" s="15">
        <v>2.2999999999999998</v>
      </c>
      <c r="AK22" s="15">
        <v>1.2</v>
      </c>
      <c r="AL22" s="15">
        <v>2</v>
      </c>
      <c r="AM22" s="15">
        <v>2.6</v>
      </c>
      <c r="AN22" s="15">
        <v>2</v>
      </c>
      <c r="AO22" s="15">
        <v>2.4</v>
      </c>
      <c r="AP22" s="15">
        <v>0.4</v>
      </c>
      <c r="AQ22" s="15">
        <v>0.7</v>
      </c>
      <c r="AR22" s="15">
        <v>0.2</v>
      </c>
      <c r="AS22" s="15">
        <v>1.3</v>
      </c>
      <c r="AT22" s="15">
        <v>1.1000000000000001</v>
      </c>
      <c r="AU22" s="15">
        <v>0.3</v>
      </c>
      <c r="AV22" s="15">
        <v>0.9</v>
      </c>
      <c r="AW22" s="15">
        <v>0.6</v>
      </c>
      <c r="AX22" s="15">
        <v>1.4</v>
      </c>
      <c r="AY22" s="15">
        <v>2.5</v>
      </c>
      <c r="AZ22" s="15">
        <v>3</v>
      </c>
      <c r="BA22" s="15">
        <v>2.4</v>
      </c>
      <c r="BB22" s="15">
        <v>2.7</v>
      </c>
      <c r="BC22" s="15">
        <v>6.2</v>
      </c>
      <c r="BD22" s="15">
        <v>7.3</v>
      </c>
      <c r="BE22" s="15">
        <v>5.0999999999999996</v>
      </c>
      <c r="BF22" s="15">
        <v>3.6</v>
      </c>
      <c r="BG22" s="15">
        <v>2.7</v>
      </c>
      <c r="BH22" s="15">
        <v>2.5</v>
      </c>
      <c r="BI22" s="15">
        <v>2.6</v>
      </c>
      <c r="BJ22" s="15">
        <v>2.5</v>
      </c>
    </row>
    <row r="23" spans="1:62" ht="15" customHeight="1" x14ac:dyDescent="0.25">
      <c r="A23" s="3" t="s">
        <v>148</v>
      </c>
      <c r="B23" s="15">
        <v>5.2</v>
      </c>
      <c r="C23" s="15">
        <v>3.4</v>
      </c>
      <c r="D23" s="15">
        <v>2.6</v>
      </c>
      <c r="E23" s="15">
        <v>8</v>
      </c>
      <c r="F23" s="15">
        <v>27.6</v>
      </c>
      <c r="G23" s="15">
        <v>6.9</v>
      </c>
      <c r="H23" s="15">
        <v>6.7</v>
      </c>
      <c r="I23" s="15">
        <v>3.4</v>
      </c>
      <c r="J23" s="15">
        <v>0.6</v>
      </c>
      <c r="K23" s="15">
        <v>7.8</v>
      </c>
      <c r="L23" s="15">
        <v>11.9</v>
      </c>
      <c r="M23" s="15">
        <v>12.1</v>
      </c>
      <c r="N23" s="15">
        <v>4.4000000000000004</v>
      </c>
      <c r="O23" s="15">
        <v>0.5</v>
      </c>
      <c r="P23" s="15">
        <v>4.5999999999999996</v>
      </c>
      <c r="Q23" s="15">
        <v>2.1</v>
      </c>
      <c r="R23" s="15">
        <v>-14</v>
      </c>
      <c r="S23" s="15">
        <v>-5</v>
      </c>
      <c r="T23" s="15">
        <v>0.3</v>
      </c>
      <c r="U23" s="15">
        <v>3.7</v>
      </c>
      <c r="V23" s="15">
        <v>-0.8</v>
      </c>
      <c r="W23" s="15">
        <v>0.3</v>
      </c>
      <c r="X23" s="15">
        <v>-2</v>
      </c>
      <c r="Y23" s="15">
        <v>-2.2999999999999998</v>
      </c>
      <c r="Z23" s="15">
        <v>0.4</v>
      </c>
      <c r="AA23" s="15">
        <v>0.8</v>
      </c>
      <c r="AB23" s="15"/>
      <c r="AC23" s="15">
        <v>0.7</v>
      </c>
      <c r="AD23" s="15">
        <v>2.7</v>
      </c>
      <c r="AE23" s="15">
        <v>-1.6</v>
      </c>
      <c r="AF23" s="15">
        <v>-1.4</v>
      </c>
      <c r="AG23" s="15">
        <v>5.8</v>
      </c>
      <c r="AH23" s="15">
        <v>0.4</v>
      </c>
      <c r="AI23" s="15">
        <v>-1.8</v>
      </c>
      <c r="AJ23" s="15">
        <v>-0.9</v>
      </c>
      <c r="AK23" s="15">
        <v>0.8</v>
      </c>
      <c r="AL23" s="15">
        <v>3.1</v>
      </c>
      <c r="AM23" s="15">
        <v>2.9</v>
      </c>
      <c r="AN23" s="15">
        <v>1.4</v>
      </c>
      <c r="AO23" s="15">
        <v>4.2</v>
      </c>
      <c r="AP23" s="15">
        <v>-6.2</v>
      </c>
      <c r="AQ23" s="15">
        <v>4.5999999999999996</v>
      </c>
      <c r="AR23" s="15">
        <v>4.7</v>
      </c>
      <c r="AS23" s="15">
        <v>2.4</v>
      </c>
      <c r="AT23" s="15">
        <v>-0.9</v>
      </c>
      <c r="AU23" s="15">
        <v>-1.8</v>
      </c>
      <c r="AV23" s="15">
        <v>-1.9</v>
      </c>
      <c r="AW23" s="15">
        <v>-2.7</v>
      </c>
      <c r="AX23" s="15">
        <v>2.7</v>
      </c>
      <c r="AY23" s="15">
        <v>2.1</v>
      </c>
      <c r="AZ23" s="15">
        <v>0.5</v>
      </c>
      <c r="BA23" s="15">
        <v>-2.6</v>
      </c>
      <c r="BB23" s="15">
        <v>8.6999999999999993</v>
      </c>
      <c r="BC23" s="15">
        <v>19.100000000000001</v>
      </c>
      <c r="BD23" s="15">
        <v>-0.9</v>
      </c>
      <c r="BE23" s="15">
        <v>0.4</v>
      </c>
      <c r="BF23" s="15">
        <v>2.2999999999999998</v>
      </c>
      <c r="BG23" s="15">
        <v>1.2</v>
      </c>
      <c r="BH23" s="15">
        <v>1.1000000000000001</v>
      </c>
      <c r="BI23" s="15">
        <v>1.2</v>
      </c>
      <c r="BJ23" s="15">
        <v>1.4</v>
      </c>
    </row>
    <row r="24" spans="1:62" ht="15" customHeight="1" x14ac:dyDescent="0.25">
      <c r="A24" s="3" t="s">
        <v>149</v>
      </c>
      <c r="B24" s="15">
        <v>7.5</v>
      </c>
      <c r="C24" s="15">
        <v>5.8</v>
      </c>
      <c r="D24" s="15">
        <v>1.9</v>
      </c>
      <c r="E24" s="15">
        <v>9.5</v>
      </c>
      <c r="F24" s="15">
        <v>34</v>
      </c>
      <c r="G24" s="15">
        <v>6.2</v>
      </c>
      <c r="H24" s="15">
        <v>6.9</v>
      </c>
      <c r="I24" s="15">
        <v>4.9000000000000004</v>
      </c>
      <c r="J24" s="15">
        <v>1.8</v>
      </c>
      <c r="K24" s="15">
        <v>8.1999999999999993</v>
      </c>
      <c r="L24" s="15">
        <v>11.9</v>
      </c>
      <c r="M24" s="15">
        <v>9.3000000000000007</v>
      </c>
      <c r="N24" s="15">
        <v>3.5</v>
      </c>
      <c r="O24" s="15">
        <v>1.1000000000000001</v>
      </c>
      <c r="P24" s="15">
        <v>3.4</v>
      </c>
      <c r="Q24" s="15">
        <v>3.5</v>
      </c>
      <c r="R24" s="15">
        <v>-15.9</v>
      </c>
      <c r="S24" s="15">
        <v>-2.5</v>
      </c>
      <c r="T24" s="15">
        <v>-0.5</v>
      </c>
      <c r="U24" s="15">
        <v>4.3</v>
      </c>
      <c r="V24" s="15">
        <v>-1.1000000000000001</v>
      </c>
      <c r="W24" s="15">
        <v>-0.2</v>
      </c>
      <c r="X24" s="15">
        <v>-1.6</v>
      </c>
      <c r="Y24" s="15">
        <v>-2.7</v>
      </c>
      <c r="Z24" s="15">
        <v>0</v>
      </c>
      <c r="AA24" s="15">
        <v>0.2</v>
      </c>
      <c r="AB24" s="15"/>
      <c r="AC24" s="15">
        <v>0.7</v>
      </c>
      <c r="AD24" s="15">
        <v>1.6</v>
      </c>
      <c r="AE24" s="15">
        <v>-2.9</v>
      </c>
      <c r="AF24" s="15">
        <v>-0.8</v>
      </c>
      <c r="AG24" s="15">
        <v>5.9</v>
      </c>
      <c r="AH24" s="15">
        <v>-1.3</v>
      </c>
      <c r="AI24" s="15">
        <v>-2.6</v>
      </c>
      <c r="AJ24" s="15">
        <v>-0.9</v>
      </c>
      <c r="AK24" s="15">
        <v>1.3</v>
      </c>
      <c r="AL24" s="15">
        <v>2.9</v>
      </c>
      <c r="AM24" s="15">
        <v>2.8</v>
      </c>
      <c r="AN24" s="15">
        <v>1.8</v>
      </c>
      <c r="AO24" s="15">
        <v>4.4000000000000004</v>
      </c>
      <c r="AP24" s="15">
        <v>-7.2</v>
      </c>
      <c r="AQ24" s="15">
        <v>6.9</v>
      </c>
      <c r="AR24" s="15">
        <v>6.8</v>
      </c>
      <c r="AS24" s="15">
        <v>2.2999999999999998</v>
      </c>
      <c r="AT24" s="15">
        <v>-1.1000000000000001</v>
      </c>
      <c r="AU24" s="15">
        <v>-1.8</v>
      </c>
      <c r="AV24" s="15">
        <v>-3.1</v>
      </c>
      <c r="AW24" s="15">
        <v>-3.3</v>
      </c>
      <c r="AX24" s="15">
        <v>3</v>
      </c>
      <c r="AY24" s="15">
        <v>2.1</v>
      </c>
      <c r="AZ24" s="15">
        <v>-0.2</v>
      </c>
      <c r="BA24" s="15">
        <v>-3.3</v>
      </c>
      <c r="BB24" s="15">
        <v>10.7</v>
      </c>
      <c r="BC24" s="15">
        <v>22.1</v>
      </c>
      <c r="BD24" s="15">
        <v>-3.4</v>
      </c>
      <c r="BE24" s="15">
        <v>-1.4</v>
      </c>
      <c r="BF24" s="15">
        <v>1.7</v>
      </c>
      <c r="BG24" s="15">
        <v>0.8</v>
      </c>
      <c r="BH24" s="15">
        <v>0.8</v>
      </c>
      <c r="BI24" s="15">
        <v>1</v>
      </c>
      <c r="BJ24" s="15">
        <v>1.3</v>
      </c>
    </row>
    <row r="25" spans="1:62" ht="15" customHeight="1" x14ac:dyDescent="0.25">
      <c r="A25" s="12" t="s">
        <v>172</v>
      </c>
      <c r="B25" s="15">
        <v>4.4000000000000004</v>
      </c>
      <c r="C25" s="15">
        <v>7.6</v>
      </c>
      <c r="D25" s="15">
        <v>7.8</v>
      </c>
      <c r="E25" s="15">
        <v>8</v>
      </c>
      <c r="F25" s="15">
        <v>9.6</v>
      </c>
      <c r="G25" s="15">
        <v>10.199999999999999</v>
      </c>
      <c r="H25" s="15">
        <v>8.8000000000000007</v>
      </c>
      <c r="I25" s="15">
        <v>6.7</v>
      </c>
      <c r="J25" s="15">
        <v>4.0999999999999996</v>
      </c>
      <c r="K25" s="15">
        <v>4.2</v>
      </c>
      <c r="L25" s="15">
        <v>6.5</v>
      </c>
      <c r="M25" s="15">
        <v>6.7</v>
      </c>
      <c r="N25" s="15">
        <v>6</v>
      </c>
      <c r="O25" s="15">
        <v>2.8</v>
      </c>
      <c r="P25" s="15">
        <v>3.3</v>
      </c>
      <c r="Q25" s="15">
        <v>2.2999999999999998</v>
      </c>
      <c r="R25" s="15">
        <v>0.2</v>
      </c>
      <c r="S25" s="15">
        <v>-0.5</v>
      </c>
      <c r="T25" s="15">
        <v>0.7</v>
      </c>
      <c r="U25" s="15">
        <v>1.1000000000000001</v>
      </c>
      <c r="V25" s="15">
        <v>2.5</v>
      </c>
      <c r="W25" s="15">
        <v>3.9</v>
      </c>
      <c r="X25" s="15">
        <v>3.7</v>
      </c>
      <c r="Y25" s="15">
        <v>2.1</v>
      </c>
      <c r="Z25" s="15">
        <v>2.7</v>
      </c>
      <c r="AA25" s="15">
        <v>2</v>
      </c>
      <c r="AB25" s="15"/>
      <c r="AC25" s="15">
        <v>2.1</v>
      </c>
      <c r="AD25" s="15">
        <v>2.1</v>
      </c>
      <c r="AE25" s="15">
        <v>2</v>
      </c>
      <c r="AF25" s="15">
        <v>2.1</v>
      </c>
      <c r="AG25" s="15">
        <v>2.4</v>
      </c>
      <c r="AH25" s="15">
        <v>4.0999999999999996</v>
      </c>
      <c r="AI25" s="15">
        <v>3.3</v>
      </c>
      <c r="AJ25" s="15">
        <v>2.1</v>
      </c>
      <c r="AK25" s="15">
        <v>1.3</v>
      </c>
      <c r="AL25" s="15">
        <v>1.7</v>
      </c>
      <c r="AM25" s="15">
        <v>1.1000000000000001</v>
      </c>
      <c r="AN25" s="15">
        <v>1.6</v>
      </c>
      <c r="AO25" s="15">
        <v>2.5</v>
      </c>
      <c r="AP25" s="15">
        <v>1.2</v>
      </c>
      <c r="AQ25" s="15">
        <v>1.3</v>
      </c>
      <c r="AR25" s="15">
        <v>2.2999999999999998</v>
      </c>
      <c r="AS25" s="15">
        <v>2.5</v>
      </c>
      <c r="AT25" s="15">
        <v>2.5</v>
      </c>
      <c r="AU25" s="15">
        <v>1</v>
      </c>
      <c r="AV25" s="15">
        <v>0.6</v>
      </c>
      <c r="AW25" s="15">
        <v>0.3</v>
      </c>
      <c r="AX25" s="15">
        <v>1.4</v>
      </c>
      <c r="AY25" s="15">
        <v>1.7</v>
      </c>
      <c r="AZ25" s="15">
        <v>2.6</v>
      </c>
      <c r="BA25" s="15">
        <v>1.3</v>
      </c>
      <c r="BB25" s="15">
        <v>2.7</v>
      </c>
      <c r="BC25" s="15">
        <v>10</v>
      </c>
      <c r="BD25" s="15">
        <v>3.8</v>
      </c>
      <c r="BE25" s="15">
        <v>3.3</v>
      </c>
      <c r="BF25" s="15">
        <v>3.2</v>
      </c>
      <c r="BG25" s="15">
        <v>2.6</v>
      </c>
      <c r="BH25" s="15">
        <v>2.2999999999999998</v>
      </c>
      <c r="BI25" s="15">
        <v>2.2000000000000002</v>
      </c>
      <c r="BJ25" s="15">
        <v>2.2000000000000002</v>
      </c>
    </row>
    <row r="26" spans="1:62" ht="15" customHeight="1" x14ac:dyDescent="0.25">
      <c r="A26" s="12" t="s">
        <v>188</v>
      </c>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v>1.7</v>
      </c>
      <c r="AZ26" s="15">
        <v>2.6</v>
      </c>
      <c r="BA26" s="15">
        <v>1.3</v>
      </c>
      <c r="BB26" s="15">
        <v>2.1</v>
      </c>
      <c r="BC26" s="15">
        <v>6.8</v>
      </c>
      <c r="BD26" s="15">
        <v>7.8</v>
      </c>
      <c r="BE26" s="15">
        <v>3.1</v>
      </c>
      <c r="BF26" s="15">
        <v>3.2</v>
      </c>
      <c r="BG26" s="15">
        <v>2.6</v>
      </c>
      <c r="BH26" s="15">
        <v>2.2999999999999998</v>
      </c>
      <c r="BI26" s="15">
        <v>2.2000000000000002</v>
      </c>
      <c r="BJ26" s="15">
        <v>2.2000000000000002</v>
      </c>
    </row>
    <row r="27" spans="1:62" ht="15" customHeight="1" x14ac:dyDescent="0.25">
      <c r="A27" s="3" t="s">
        <v>14</v>
      </c>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v>1.9</v>
      </c>
      <c r="AE27" s="15">
        <v>1.8</v>
      </c>
      <c r="AF27" s="15">
        <v>2</v>
      </c>
      <c r="AG27" s="15">
        <v>2.2999999999999998</v>
      </c>
      <c r="AH27" s="15">
        <v>5.0999999999999996</v>
      </c>
      <c r="AI27" s="15">
        <v>3.9</v>
      </c>
      <c r="AJ27" s="15">
        <v>2.2000000000000002</v>
      </c>
      <c r="AK27" s="15">
        <v>1.4</v>
      </c>
      <c r="AL27" s="15">
        <v>1.5</v>
      </c>
      <c r="AM27" s="15">
        <v>1.6</v>
      </c>
      <c r="AN27" s="15">
        <v>1.6</v>
      </c>
      <c r="AO27" s="15">
        <v>2.2000000000000002</v>
      </c>
      <c r="AP27" s="15">
        <v>1</v>
      </c>
      <c r="AQ27" s="15">
        <v>0.9</v>
      </c>
      <c r="AR27" s="15">
        <v>2.5</v>
      </c>
      <c r="AS27" s="15">
        <v>2.8</v>
      </c>
      <c r="AT27" s="15">
        <v>2.6</v>
      </c>
      <c r="AU27" s="15">
        <v>0.3</v>
      </c>
      <c r="AV27" s="15">
        <v>0.2</v>
      </c>
      <c r="AW27" s="15">
        <v>0.1</v>
      </c>
      <c r="AX27" s="15">
        <v>1.3</v>
      </c>
      <c r="AY27" s="15">
        <v>1.6</v>
      </c>
      <c r="AZ27" s="15">
        <v>2.7</v>
      </c>
      <c r="BA27" s="15">
        <v>1.1000000000000001</v>
      </c>
      <c r="BB27" s="15">
        <v>2.8</v>
      </c>
      <c r="BC27" s="15">
        <v>11.6</v>
      </c>
      <c r="BD27" s="15">
        <v>4.0999999999999996</v>
      </c>
      <c r="BE27" s="15">
        <v>3.2</v>
      </c>
      <c r="BF27" s="15">
        <v>3</v>
      </c>
      <c r="BG27" s="15">
        <v>2.4</v>
      </c>
      <c r="BH27" s="15">
        <v>2.2000000000000002</v>
      </c>
      <c r="BI27" s="15">
        <v>2.1</v>
      </c>
      <c r="BJ27" s="15">
        <v>2.1</v>
      </c>
    </row>
    <row r="28" spans="1:62" ht="15" customHeight="1" x14ac:dyDescent="0.25">
      <c r="A28" s="3" t="s">
        <v>178</v>
      </c>
      <c r="B28" s="15">
        <v>14.5</v>
      </c>
      <c r="C28" s="15">
        <v>15</v>
      </c>
      <c r="D28" s="15">
        <v>13.9</v>
      </c>
      <c r="E28" s="15">
        <v>17.100000000000001</v>
      </c>
      <c r="F28" s="15">
        <v>19</v>
      </c>
      <c r="G28" s="15">
        <v>16.399999999999999</v>
      </c>
      <c r="H28" s="15">
        <v>9.4</v>
      </c>
      <c r="I28" s="15">
        <v>9.6</v>
      </c>
      <c r="J28" s="15">
        <v>9.6999999999999993</v>
      </c>
      <c r="K28" s="15">
        <v>6.6</v>
      </c>
      <c r="L28" s="15">
        <v>4.8</v>
      </c>
      <c r="M28" s="15">
        <v>2.6</v>
      </c>
      <c r="N28" s="15">
        <v>6.1</v>
      </c>
      <c r="O28" s="15">
        <v>4.9000000000000004</v>
      </c>
      <c r="P28" s="15">
        <v>0.6</v>
      </c>
      <c r="Q28" s="15">
        <v>3.7</v>
      </c>
      <c r="R28" s="15">
        <v>2.9</v>
      </c>
      <c r="S28" s="15">
        <v>2</v>
      </c>
      <c r="T28" s="15">
        <v>0.7</v>
      </c>
      <c r="U28" s="15">
        <v>0.5</v>
      </c>
      <c r="V28" s="15">
        <v>3.3</v>
      </c>
      <c r="W28" s="15">
        <v>5.6</v>
      </c>
      <c r="X28" s="15">
        <v>3.5</v>
      </c>
      <c r="Y28" s="15">
        <v>3.5</v>
      </c>
      <c r="Z28" s="15">
        <v>2.2999999999999998</v>
      </c>
      <c r="AA28" s="15">
        <v>1.4</v>
      </c>
      <c r="AB28" s="15"/>
      <c r="AC28" s="15">
        <v>0.9</v>
      </c>
      <c r="AD28" s="15">
        <v>2.9</v>
      </c>
      <c r="AE28" s="15">
        <v>3.9</v>
      </c>
      <c r="AF28" s="15">
        <v>4.3</v>
      </c>
      <c r="AG28" s="15">
        <v>7</v>
      </c>
      <c r="AH28" s="15">
        <v>3.1</v>
      </c>
      <c r="AI28" s="15">
        <v>5.3</v>
      </c>
      <c r="AJ28" s="15">
        <v>3.8</v>
      </c>
      <c r="AK28" s="15">
        <v>1.3</v>
      </c>
      <c r="AL28" s="15">
        <v>2.4</v>
      </c>
      <c r="AM28" s="15">
        <v>1.8</v>
      </c>
      <c r="AN28" s="15">
        <v>3.1</v>
      </c>
      <c r="AO28" s="15">
        <v>3.8</v>
      </c>
      <c r="AP28" s="15">
        <v>3</v>
      </c>
      <c r="AQ28" s="15">
        <v>0.8</v>
      </c>
      <c r="AR28" s="15">
        <v>1.8</v>
      </c>
      <c r="AS28" s="15">
        <v>2.7</v>
      </c>
      <c r="AT28" s="15">
        <v>1.6</v>
      </c>
      <c r="AU28" s="15">
        <v>1.2</v>
      </c>
      <c r="AV28" s="15">
        <v>0.1</v>
      </c>
      <c r="AW28" s="15">
        <v>1</v>
      </c>
      <c r="AX28" s="15">
        <v>0.8</v>
      </c>
      <c r="AY28" s="15">
        <v>2.2000000000000002</v>
      </c>
      <c r="AZ28" s="15">
        <v>2.8</v>
      </c>
      <c r="BA28" s="15">
        <v>7.7</v>
      </c>
      <c r="BB28" s="15">
        <v>0.2</v>
      </c>
      <c r="BC28" s="15">
        <v>3.2</v>
      </c>
      <c r="BD28" s="15">
        <v>6.6</v>
      </c>
      <c r="BE28" s="15">
        <v>6.6</v>
      </c>
      <c r="BF28" s="15">
        <v>5.2</v>
      </c>
      <c r="BG28" s="15">
        <v>4.3</v>
      </c>
      <c r="BH28" s="15">
        <v>4.0999999999999996</v>
      </c>
      <c r="BI28" s="15">
        <v>3.8</v>
      </c>
      <c r="BJ28" s="15">
        <v>3.6</v>
      </c>
    </row>
    <row r="29" spans="1:62" ht="15" customHeight="1" x14ac:dyDescent="0.25">
      <c r="A29" s="3" t="s">
        <v>150</v>
      </c>
      <c r="B29" s="15">
        <v>8.3000000000000007</v>
      </c>
      <c r="C29" s="15">
        <v>11.4</v>
      </c>
      <c r="D29" s="15">
        <v>13.5</v>
      </c>
      <c r="E29" s="15">
        <v>11.9</v>
      </c>
      <c r="F29" s="15">
        <v>14.3</v>
      </c>
      <c r="G29" s="15">
        <v>12.5</v>
      </c>
      <c r="H29" s="15">
        <v>9</v>
      </c>
      <c r="I29" s="15">
        <v>7.5</v>
      </c>
      <c r="J29" s="15">
        <v>6.4</v>
      </c>
      <c r="K29" s="15">
        <v>5.3</v>
      </c>
      <c r="L29" s="15">
        <v>4.4000000000000004</v>
      </c>
      <c r="M29" s="15">
        <v>3.8</v>
      </c>
      <c r="N29" s="15">
        <v>7.4</v>
      </c>
      <c r="O29" s="15">
        <v>3.1</v>
      </c>
      <c r="P29" s="15">
        <v>0.8</v>
      </c>
      <c r="Q29" s="15">
        <v>2.9</v>
      </c>
      <c r="R29" s="15">
        <v>1.9</v>
      </c>
      <c r="S29" s="15">
        <v>1.1000000000000001</v>
      </c>
      <c r="T29" s="15">
        <v>1</v>
      </c>
      <c r="U29" s="15">
        <v>1.9</v>
      </c>
      <c r="V29" s="15">
        <v>3.1</v>
      </c>
      <c r="W29" s="15">
        <v>3.9</v>
      </c>
      <c r="X29" s="15">
        <v>4.2</v>
      </c>
      <c r="Y29" s="15">
        <v>3.5</v>
      </c>
      <c r="Z29" s="15">
        <v>1.4</v>
      </c>
      <c r="AA29" s="15">
        <v>1.3</v>
      </c>
      <c r="AB29" s="15"/>
      <c r="AC29" s="15">
        <v>2.1</v>
      </c>
      <c r="AD29" s="15">
        <v>2.6</v>
      </c>
      <c r="AE29" s="15">
        <v>3.5</v>
      </c>
      <c r="AF29" s="15">
        <v>3.3</v>
      </c>
      <c r="AG29" s="15">
        <v>3.2</v>
      </c>
      <c r="AH29" s="15">
        <v>4.4000000000000004</v>
      </c>
      <c r="AI29" s="15">
        <v>3.6</v>
      </c>
      <c r="AJ29" s="15">
        <v>2.8</v>
      </c>
      <c r="AK29" s="15">
        <v>1.4</v>
      </c>
      <c r="AL29" s="15">
        <v>0.8</v>
      </c>
      <c r="AM29" s="15">
        <v>1.8</v>
      </c>
      <c r="AN29" s="15">
        <v>1.9</v>
      </c>
      <c r="AO29" s="15">
        <v>3.3</v>
      </c>
      <c r="AP29" s="15">
        <v>2.8</v>
      </c>
      <c r="AQ29" s="15">
        <v>1.2</v>
      </c>
      <c r="AR29" s="15">
        <v>1.3</v>
      </c>
      <c r="AS29" s="15">
        <v>1.6</v>
      </c>
      <c r="AT29" s="15">
        <v>1.3</v>
      </c>
      <c r="AU29" s="15">
        <v>1</v>
      </c>
      <c r="AV29" s="15">
        <v>1.2</v>
      </c>
      <c r="AW29" s="15">
        <v>1.5</v>
      </c>
      <c r="AX29" s="15">
        <v>1.5</v>
      </c>
      <c r="AY29" s="15">
        <v>2</v>
      </c>
      <c r="AZ29" s="15">
        <v>2.4</v>
      </c>
      <c r="BA29" s="15">
        <v>2.8</v>
      </c>
      <c r="BB29" s="15">
        <v>2.1</v>
      </c>
      <c r="BC29" s="15">
        <v>3.1</v>
      </c>
      <c r="BD29" s="15">
        <v>5.9</v>
      </c>
      <c r="BE29" s="15">
        <v>6.7</v>
      </c>
      <c r="BF29" s="15">
        <v>4.8</v>
      </c>
      <c r="BG29" s="15">
        <v>4.2</v>
      </c>
      <c r="BH29" s="15">
        <v>3.6</v>
      </c>
      <c r="BI29" s="15">
        <v>3.4</v>
      </c>
      <c r="BJ29" s="15">
        <v>3.2</v>
      </c>
    </row>
    <row r="30" spans="1:62" ht="15" customHeight="1" x14ac:dyDescent="0.25">
      <c r="A30" s="3" t="s">
        <v>179</v>
      </c>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v>0.5</v>
      </c>
      <c r="AE30" s="15">
        <v>1.9</v>
      </c>
      <c r="AF30" s="15">
        <v>0.3</v>
      </c>
      <c r="AG30" s="15">
        <v>1.1000000000000001</v>
      </c>
      <c r="AH30" s="15">
        <v>3.3</v>
      </c>
      <c r="AI30" s="15">
        <v>0.5</v>
      </c>
      <c r="AJ30" s="15">
        <v>-1.2</v>
      </c>
      <c r="AK30" s="15">
        <v>0.2</v>
      </c>
      <c r="AL30" s="15">
        <v>-1.4</v>
      </c>
      <c r="AM30" s="15">
        <v>1.9</v>
      </c>
      <c r="AN30" s="15">
        <v>1.2</v>
      </c>
      <c r="AO30" s="15">
        <v>0.1</v>
      </c>
      <c r="AP30" s="15">
        <v>1.4</v>
      </c>
      <c r="AQ30" s="15">
        <v>-0.5</v>
      </c>
      <c r="AR30" s="15">
        <v>-1.2</v>
      </c>
      <c r="AS30" s="15">
        <v>-1.7</v>
      </c>
      <c r="AT30" s="15">
        <v>-1.4</v>
      </c>
      <c r="AU30" s="15">
        <v>1.1000000000000001</v>
      </c>
      <c r="AV30" s="15">
        <v>1</v>
      </c>
      <c r="AW30" s="15">
        <v>2.5</v>
      </c>
      <c r="AX30" s="15">
        <v>0.3</v>
      </c>
      <c r="AY30" s="15">
        <v>0</v>
      </c>
      <c r="AZ30" s="15">
        <v>1.1000000000000001</v>
      </c>
      <c r="BA30" s="15">
        <v>2.6</v>
      </c>
      <c r="BB30" s="15">
        <v>0.8</v>
      </c>
      <c r="BC30" s="15">
        <v>-2.5</v>
      </c>
      <c r="BD30" s="15">
        <v>-0.7</v>
      </c>
      <c r="BE30" s="15">
        <v>2.9</v>
      </c>
      <c r="BF30" s="15">
        <v>0.6</v>
      </c>
      <c r="BG30" s="15">
        <v>1.1000000000000001</v>
      </c>
      <c r="BH30" s="15">
        <v>0.8</v>
      </c>
      <c r="BI30" s="15">
        <v>0.7</v>
      </c>
      <c r="BJ30" s="15">
        <v>0.7</v>
      </c>
    </row>
    <row r="31" spans="1:62" ht="15" customHeight="1" x14ac:dyDescent="0.25">
      <c r="A31" s="3" t="s">
        <v>180</v>
      </c>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v>7.1</v>
      </c>
      <c r="AZ31" s="15">
        <v>6.3</v>
      </c>
      <c r="BA31" s="15">
        <v>5.0999999999999996</v>
      </c>
      <c r="BB31" s="15">
        <v>4.9000000000000004</v>
      </c>
      <c r="BC31" s="15">
        <v>3.4</v>
      </c>
      <c r="BD31" s="15">
        <v>3.1</v>
      </c>
      <c r="BE31" s="15">
        <v>3.5</v>
      </c>
      <c r="BF31" s="15">
        <v>3.2</v>
      </c>
      <c r="BG31" s="15">
        <v>2.9</v>
      </c>
      <c r="BH31" s="15">
        <v>2.8</v>
      </c>
      <c r="BI31" s="15">
        <v>2.7</v>
      </c>
      <c r="BJ31" s="15">
        <v>2.7</v>
      </c>
    </row>
    <row r="32" spans="1:62" ht="15" customHeight="1" x14ac:dyDescent="0.25">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row>
    <row r="33" spans="1:62" ht="15" customHeight="1" x14ac:dyDescent="0.25">
      <c r="A33" s="21" t="s">
        <v>167</v>
      </c>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row>
    <row r="34" spans="1:62" ht="15" customHeight="1" x14ac:dyDescent="0.25">
      <c r="A34" s="3" t="s">
        <v>15</v>
      </c>
      <c r="B34" s="15">
        <v>1.4</v>
      </c>
      <c r="C34" s="15">
        <v>1.4</v>
      </c>
      <c r="D34" s="15">
        <v>1.3</v>
      </c>
      <c r="E34" s="15">
        <v>0.9</v>
      </c>
      <c r="F34" s="15">
        <v>1.5</v>
      </c>
      <c r="G34" s="15">
        <v>1.5</v>
      </c>
      <c r="H34" s="15">
        <v>1.4</v>
      </c>
      <c r="I34" s="15">
        <v>1</v>
      </c>
      <c r="J34" s="15">
        <v>1</v>
      </c>
      <c r="K34" s="15">
        <v>1.8</v>
      </c>
      <c r="L34" s="15">
        <v>1.2</v>
      </c>
      <c r="M34" s="15">
        <v>1.4</v>
      </c>
      <c r="N34" s="15">
        <v>1.1000000000000001</v>
      </c>
      <c r="O34" s="15">
        <v>1.4</v>
      </c>
      <c r="P34" s="15">
        <v>0.3</v>
      </c>
      <c r="Q34" s="15">
        <v>0.9</v>
      </c>
      <c r="R34" s="15">
        <v>1.3</v>
      </c>
      <c r="S34" s="15">
        <v>2.6</v>
      </c>
      <c r="T34" s="15">
        <v>1.2</v>
      </c>
      <c r="U34" s="15">
        <v>1.9</v>
      </c>
      <c r="V34" s="15">
        <v>2</v>
      </c>
      <c r="W34" s="15">
        <v>1</v>
      </c>
      <c r="X34" s="15">
        <v>1.5</v>
      </c>
      <c r="Y34" s="15">
        <v>0.9</v>
      </c>
      <c r="Z34" s="15">
        <v>1.6</v>
      </c>
      <c r="AA34" s="15">
        <v>1.6</v>
      </c>
      <c r="AB34" s="15"/>
      <c r="AC34" s="15">
        <v>2.1</v>
      </c>
      <c r="AD34" s="15">
        <v>1.7</v>
      </c>
      <c r="AE34" s="15">
        <v>1.5</v>
      </c>
      <c r="AF34" s="15">
        <v>1.4</v>
      </c>
      <c r="AG34" s="15">
        <v>1.2</v>
      </c>
      <c r="AH34" s="15">
        <v>0.9</v>
      </c>
      <c r="AI34" s="15">
        <v>0.6</v>
      </c>
      <c r="AJ34" s="15">
        <v>0.2</v>
      </c>
      <c r="AK34" s="15">
        <v>0.6</v>
      </c>
      <c r="AL34" s="15">
        <v>0.9</v>
      </c>
      <c r="AM34" s="15">
        <v>0.6</v>
      </c>
      <c r="AN34" s="15">
        <v>1.9</v>
      </c>
      <c r="AO34" s="15">
        <v>1.7</v>
      </c>
      <c r="AP34" s="15">
        <v>0.7</v>
      </c>
      <c r="AQ34" s="15">
        <v>-0.3</v>
      </c>
      <c r="AR34" s="15">
        <v>0</v>
      </c>
      <c r="AS34" s="15">
        <v>1.5</v>
      </c>
      <c r="AT34" s="15">
        <v>0.8</v>
      </c>
      <c r="AU34" s="15">
        <v>-0.5</v>
      </c>
      <c r="AV34" s="15">
        <v>0.4</v>
      </c>
      <c r="AW34" s="15">
        <v>0.4</v>
      </c>
      <c r="AX34" s="15">
        <v>0.8</v>
      </c>
      <c r="AY34" s="15">
        <v>1.2</v>
      </c>
      <c r="AZ34" s="15">
        <v>1.5</v>
      </c>
      <c r="BA34" s="15">
        <v>0.4</v>
      </c>
      <c r="BB34" s="15">
        <v>0.9</v>
      </c>
      <c r="BC34" s="15">
        <v>2.4</v>
      </c>
      <c r="BD34" s="15">
        <v>2</v>
      </c>
      <c r="BE34" s="15">
        <v>0.9</v>
      </c>
      <c r="BF34" s="15">
        <v>0.5</v>
      </c>
      <c r="BG34" s="15">
        <v>0.8</v>
      </c>
      <c r="BH34" s="15">
        <v>0.8</v>
      </c>
      <c r="BI34" s="15">
        <v>1</v>
      </c>
      <c r="BJ34" s="15">
        <v>0.7</v>
      </c>
    </row>
    <row r="35" spans="1:62" ht="15" customHeight="1" x14ac:dyDescent="0.25">
      <c r="A35" s="3" t="s">
        <v>16</v>
      </c>
      <c r="B35" s="15">
        <v>1.6</v>
      </c>
      <c r="C35" s="15">
        <v>1</v>
      </c>
      <c r="D35" s="15">
        <v>0.4</v>
      </c>
      <c r="E35" s="15">
        <v>0.9</v>
      </c>
      <c r="F35" s="15">
        <v>1.1000000000000001</v>
      </c>
      <c r="G35" s="15">
        <v>0.6</v>
      </c>
      <c r="H35" s="15">
        <v>1</v>
      </c>
      <c r="I35" s="15">
        <v>1.3</v>
      </c>
      <c r="J35" s="15">
        <v>0.9</v>
      </c>
      <c r="K35" s="15">
        <v>1.6</v>
      </c>
      <c r="L35" s="15">
        <v>1.3</v>
      </c>
      <c r="M35" s="15">
        <v>0.2</v>
      </c>
      <c r="N35" s="15">
        <v>-0.9</v>
      </c>
      <c r="O35" s="15">
        <v>-0.3</v>
      </c>
      <c r="P35" s="15">
        <v>0.5</v>
      </c>
      <c r="Q35" s="15">
        <v>1.7</v>
      </c>
      <c r="R35" s="15">
        <v>2.1</v>
      </c>
      <c r="S35" s="15">
        <v>2.9</v>
      </c>
      <c r="T35" s="15">
        <v>1.2</v>
      </c>
      <c r="U35" s="15">
        <v>2.5</v>
      </c>
      <c r="V35" s="15">
        <v>2.6</v>
      </c>
      <c r="W35" s="15">
        <v>1.4</v>
      </c>
      <c r="X35" s="15">
        <v>1.5</v>
      </c>
      <c r="Y35" s="15">
        <v>0.1</v>
      </c>
      <c r="Z35" s="15">
        <v>0.8</v>
      </c>
      <c r="AA35" s="15">
        <v>1.9</v>
      </c>
      <c r="AB35" s="15"/>
      <c r="AC35" s="15">
        <v>2.7</v>
      </c>
      <c r="AD35" s="15">
        <v>2.4</v>
      </c>
      <c r="AE35" s="15">
        <v>2.8</v>
      </c>
      <c r="AF35" s="15">
        <v>2.1</v>
      </c>
      <c r="AG35" s="15">
        <v>1.7</v>
      </c>
      <c r="AH35" s="15">
        <v>1.2</v>
      </c>
      <c r="AI35" s="15">
        <v>0.1</v>
      </c>
      <c r="AJ35" s="15">
        <v>-0.8</v>
      </c>
      <c r="AK35" s="15">
        <v>-0.3</v>
      </c>
      <c r="AL35" s="15">
        <v>0.7</v>
      </c>
      <c r="AM35" s="15">
        <v>1.6</v>
      </c>
      <c r="AN35" s="15">
        <v>2.8</v>
      </c>
      <c r="AO35" s="15">
        <v>2.2999999999999998</v>
      </c>
      <c r="AP35" s="15">
        <v>0.1</v>
      </c>
      <c r="AQ35" s="15">
        <v>-1</v>
      </c>
      <c r="AR35" s="15">
        <v>0</v>
      </c>
      <c r="AS35" s="15">
        <v>0.6</v>
      </c>
      <c r="AT35" s="15">
        <v>-0.7</v>
      </c>
      <c r="AU35" s="15">
        <v>-0.6</v>
      </c>
      <c r="AV35" s="15">
        <v>0.9</v>
      </c>
      <c r="AW35" s="15">
        <v>1.3</v>
      </c>
      <c r="AX35" s="15">
        <v>2</v>
      </c>
      <c r="AY35" s="15">
        <v>2.2000000000000002</v>
      </c>
      <c r="AZ35" s="15">
        <v>2</v>
      </c>
      <c r="BA35" s="15">
        <v>0</v>
      </c>
      <c r="BB35" s="15">
        <v>1.5</v>
      </c>
      <c r="BC35" s="15">
        <v>3.2</v>
      </c>
      <c r="BD35" s="15">
        <v>2</v>
      </c>
      <c r="BE35" s="15">
        <v>0.8</v>
      </c>
      <c r="BF35" s="15">
        <v>0.3</v>
      </c>
      <c r="BG35" s="15">
        <v>0.6</v>
      </c>
      <c r="BH35" s="15">
        <v>0.7</v>
      </c>
      <c r="BI35" s="15">
        <v>0.9</v>
      </c>
      <c r="BJ35" s="15">
        <v>0.6</v>
      </c>
    </row>
    <row r="36" spans="1:62" ht="15" customHeight="1" x14ac:dyDescent="0.25">
      <c r="A36" s="3" t="s">
        <v>17</v>
      </c>
      <c r="B36" s="19">
        <v>86</v>
      </c>
      <c r="C36" s="19">
        <v>107</v>
      </c>
      <c r="D36" s="19">
        <v>159</v>
      </c>
      <c r="E36" s="19">
        <v>162</v>
      </c>
      <c r="F36" s="19">
        <v>187</v>
      </c>
      <c r="G36" s="19">
        <v>236</v>
      </c>
      <c r="H36" s="19">
        <v>266</v>
      </c>
      <c r="I36" s="19">
        <v>252</v>
      </c>
      <c r="J36" s="19">
        <v>259</v>
      </c>
      <c r="K36" s="19">
        <v>273</v>
      </c>
      <c r="L36" s="19">
        <v>273</v>
      </c>
      <c r="M36" s="19">
        <v>343</v>
      </c>
      <c r="N36" s="19">
        <v>459</v>
      </c>
      <c r="O36" s="19">
        <v>564</v>
      </c>
      <c r="P36" s="19">
        <v>556</v>
      </c>
      <c r="Q36" s="19">
        <v>519</v>
      </c>
      <c r="R36" s="19">
        <v>484</v>
      </c>
      <c r="S36" s="19">
        <v>479</v>
      </c>
      <c r="T36" s="19">
        <v>485</v>
      </c>
      <c r="U36" s="19">
        <v>454</v>
      </c>
      <c r="V36" s="19">
        <v>423</v>
      </c>
      <c r="W36" s="19">
        <v>404</v>
      </c>
      <c r="X36" s="19">
        <v>411</v>
      </c>
      <c r="Y36" s="19">
        <v>471</v>
      </c>
      <c r="Z36" s="19">
        <v>531</v>
      </c>
      <c r="AA36" s="19">
        <v>521</v>
      </c>
      <c r="AB36" s="19">
        <v>620</v>
      </c>
      <c r="AC36" s="19">
        <v>595</v>
      </c>
      <c r="AD36" s="19">
        <v>556</v>
      </c>
      <c r="AE36" s="19">
        <v>469</v>
      </c>
      <c r="AF36" s="19">
        <v>423</v>
      </c>
      <c r="AG36" s="19">
        <v>392</v>
      </c>
      <c r="AH36" s="19">
        <v>374</v>
      </c>
      <c r="AI36" s="19">
        <v>417</v>
      </c>
      <c r="AJ36" s="19">
        <v>500</v>
      </c>
      <c r="AK36" s="19">
        <v>576</v>
      </c>
      <c r="AL36" s="19">
        <v>598</v>
      </c>
      <c r="AM36" s="19">
        <v>525</v>
      </c>
      <c r="AN36" s="19">
        <v>466</v>
      </c>
      <c r="AO36" s="19">
        <v>427</v>
      </c>
      <c r="AP36" s="19">
        <v>489</v>
      </c>
      <c r="AQ36" s="19">
        <v>547</v>
      </c>
      <c r="AR36" s="19">
        <v>543</v>
      </c>
      <c r="AS36" s="19">
        <v>622</v>
      </c>
      <c r="AT36" s="19">
        <v>754</v>
      </c>
      <c r="AU36" s="19">
        <v>763</v>
      </c>
      <c r="AV36" s="19">
        <v>724</v>
      </c>
      <c r="AW36" s="19">
        <v>645</v>
      </c>
      <c r="AX36" s="19">
        <v>546</v>
      </c>
      <c r="AY36" s="19">
        <v>459</v>
      </c>
      <c r="AZ36" s="19">
        <v>423</v>
      </c>
      <c r="BA36" s="19">
        <v>465</v>
      </c>
      <c r="BB36" s="19">
        <v>408</v>
      </c>
      <c r="BC36" s="19">
        <v>350</v>
      </c>
      <c r="BD36" s="19">
        <v>359</v>
      </c>
      <c r="BE36" s="19">
        <v>373</v>
      </c>
      <c r="BF36" s="19">
        <v>390</v>
      </c>
      <c r="BG36" s="19">
        <v>415</v>
      </c>
      <c r="BH36" s="19">
        <v>425</v>
      </c>
      <c r="BI36" s="19">
        <v>440</v>
      </c>
      <c r="BJ36" s="19">
        <v>455</v>
      </c>
    </row>
    <row r="37" spans="1:62" ht="15" customHeight="1" x14ac:dyDescent="0.25">
      <c r="A37" s="3" t="s">
        <v>18</v>
      </c>
      <c r="B37" s="15">
        <v>1.6</v>
      </c>
      <c r="C37" s="15">
        <v>2</v>
      </c>
      <c r="D37" s="15">
        <v>2.9</v>
      </c>
      <c r="E37" s="15">
        <v>2.9</v>
      </c>
      <c r="F37" s="15">
        <v>3.3</v>
      </c>
      <c r="G37" s="15">
        <v>4.2</v>
      </c>
      <c r="H37" s="15">
        <v>4.5999999999999996</v>
      </c>
      <c r="I37" s="15">
        <v>4.3</v>
      </c>
      <c r="J37" s="15">
        <v>4.4000000000000004</v>
      </c>
      <c r="K37" s="15">
        <v>4.5999999999999996</v>
      </c>
      <c r="L37" s="15">
        <v>4.5</v>
      </c>
      <c r="M37" s="15">
        <v>5.6</v>
      </c>
      <c r="N37" s="15">
        <v>7.4</v>
      </c>
      <c r="O37" s="15">
        <v>9</v>
      </c>
      <c r="P37" s="15">
        <v>8.8000000000000007</v>
      </c>
      <c r="Q37" s="15">
        <v>8.1999999999999993</v>
      </c>
      <c r="R37" s="15">
        <v>7.5</v>
      </c>
      <c r="S37" s="15">
        <v>7.2</v>
      </c>
      <c r="T37" s="15">
        <v>7.3</v>
      </c>
      <c r="U37" s="15">
        <v>6.7</v>
      </c>
      <c r="V37" s="15">
        <v>6.1</v>
      </c>
      <c r="W37" s="15">
        <v>5.8</v>
      </c>
      <c r="X37" s="15">
        <v>5.8</v>
      </c>
      <c r="Y37" s="15">
        <v>6.5</v>
      </c>
      <c r="Z37" s="15">
        <v>7.3</v>
      </c>
      <c r="AA37" s="15">
        <v>7</v>
      </c>
      <c r="AB37" s="15">
        <v>8.1</v>
      </c>
      <c r="AC37" s="15">
        <v>7.6</v>
      </c>
      <c r="AD37" s="15">
        <v>7</v>
      </c>
      <c r="AE37" s="15">
        <v>5.8</v>
      </c>
      <c r="AF37" s="15">
        <v>5.2</v>
      </c>
      <c r="AG37" s="15">
        <v>4.7</v>
      </c>
      <c r="AH37" s="15">
        <v>4.5</v>
      </c>
      <c r="AI37" s="15">
        <v>4.9000000000000004</v>
      </c>
      <c r="AJ37" s="15">
        <v>5.9</v>
      </c>
      <c r="AK37" s="15">
        <v>6.8</v>
      </c>
      <c r="AL37" s="15">
        <v>7</v>
      </c>
      <c r="AM37" s="15">
        <v>6.1</v>
      </c>
      <c r="AN37" s="15">
        <v>5.3</v>
      </c>
      <c r="AO37" s="15">
        <v>4.8</v>
      </c>
      <c r="AP37" s="15">
        <v>5.4</v>
      </c>
      <c r="AQ37" s="15">
        <v>6.1</v>
      </c>
      <c r="AR37" s="15">
        <v>6</v>
      </c>
      <c r="AS37" s="15">
        <v>6.8</v>
      </c>
      <c r="AT37" s="15">
        <v>8.1999999999999993</v>
      </c>
      <c r="AU37" s="15">
        <v>8.3000000000000007</v>
      </c>
      <c r="AV37" s="15">
        <v>7.9</v>
      </c>
      <c r="AW37" s="15">
        <v>7</v>
      </c>
      <c r="AX37" s="15">
        <v>5.9</v>
      </c>
      <c r="AY37" s="15">
        <v>4.9000000000000004</v>
      </c>
      <c r="AZ37" s="15">
        <v>4.4000000000000004</v>
      </c>
      <c r="BA37" s="15">
        <v>4.9000000000000004</v>
      </c>
      <c r="BB37" s="15">
        <v>4.2</v>
      </c>
      <c r="BC37" s="15">
        <v>3.5</v>
      </c>
      <c r="BD37" s="15">
        <v>3.6</v>
      </c>
      <c r="BE37" s="15">
        <v>3.7</v>
      </c>
      <c r="BF37" s="15">
        <v>3.8</v>
      </c>
      <c r="BG37" s="15">
        <v>4</v>
      </c>
      <c r="BH37" s="15">
        <v>4.0999999999999996</v>
      </c>
      <c r="BI37" s="15">
        <v>4.2</v>
      </c>
      <c r="BJ37" s="15">
        <v>4.3</v>
      </c>
    </row>
    <row r="38" spans="1:62" ht="15" customHeight="1" x14ac:dyDescent="0.25">
      <c r="A38" s="3" t="s">
        <v>19</v>
      </c>
      <c r="B38" s="15">
        <v>-0.2</v>
      </c>
      <c r="C38" s="15">
        <v>-0.3</v>
      </c>
      <c r="D38" s="15">
        <v>-1</v>
      </c>
      <c r="E38" s="15">
        <v>0</v>
      </c>
      <c r="F38" s="15">
        <v>-2.1</v>
      </c>
      <c r="G38" s="15">
        <v>-2.9</v>
      </c>
      <c r="H38" s="15">
        <v>1.2</v>
      </c>
      <c r="I38" s="15">
        <v>-1</v>
      </c>
      <c r="J38" s="15">
        <v>-0.8</v>
      </c>
      <c r="K38" s="15">
        <v>0.9</v>
      </c>
      <c r="L38" s="15">
        <v>1.6</v>
      </c>
      <c r="M38" s="15">
        <v>-0.2</v>
      </c>
      <c r="N38" s="15">
        <v>-2</v>
      </c>
      <c r="O38" s="15">
        <v>-2.2000000000000002</v>
      </c>
      <c r="P38" s="15">
        <v>0.4</v>
      </c>
      <c r="Q38" s="15">
        <v>0.5</v>
      </c>
      <c r="R38" s="15">
        <v>1.7</v>
      </c>
      <c r="S38" s="15">
        <v>1</v>
      </c>
      <c r="T38" s="15">
        <v>1.6</v>
      </c>
      <c r="U38" s="15">
        <v>2.1</v>
      </c>
      <c r="V38" s="15">
        <v>2.6</v>
      </c>
      <c r="W38" s="15">
        <v>1.3</v>
      </c>
      <c r="X38" s="15">
        <v>2.5</v>
      </c>
      <c r="Y38" s="15">
        <v>-0.2</v>
      </c>
      <c r="Z38" s="15">
        <v>1</v>
      </c>
      <c r="AA38" s="15">
        <v>2.4</v>
      </c>
      <c r="AB38" s="15"/>
      <c r="AC38" s="15">
        <v>3.1</v>
      </c>
      <c r="AD38" s="15">
        <v>2.1</v>
      </c>
      <c r="AE38" s="15">
        <v>2.1</v>
      </c>
      <c r="AF38" s="15">
        <v>2.8</v>
      </c>
      <c r="AG38" s="15">
        <v>0.9</v>
      </c>
      <c r="AH38" s="15">
        <v>1.3</v>
      </c>
      <c r="AI38" s="15">
        <v>-0.5</v>
      </c>
      <c r="AJ38" s="15">
        <v>-1.2</v>
      </c>
      <c r="AK38" s="15">
        <v>0.3</v>
      </c>
      <c r="AL38" s="15">
        <v>-0.3</v>
      </c>
      <c r="AM38" s="15">
        <v>1.9</v>
      </c>
      <c r="AN38" s="15">
        <v>2.9</v>
      </c>
      <c r="AO38" s="15">
        <v>1.6</v>
      </c>
      <c r="AP38" s="15">
        <v>-1.5</v>
      </c>
      <c r="AQ38" s="15">
        <v>-0.7</v>
      </c>
      <c r="AR38" s="15">
        <v>0.9</v>
      </c>
      <c r="AS38" s="15">
        <v>-0.9</v>
      </c>
      <c r="AT38" s="15">
        <v>-0.9</v>
      </c>
      <c r="AU38" s="15">
        <v>0.7</v>
      </c>
      <c r="AV38" s="15">
        <v>0.8</v>
      </c>
      <c r="AW38" s="15">
        <v>2.4</v>
      </c>
      <c r="AX38" s="15">
        <v>2.2999999999999998</v>
      </c>
      <c r="AY38" s="15">
        <v>2.7</v>
      </c>
      <c r="AZ38" s="15">
        <v>2.7</v>
      </c>
      <c r="BA38" s="15">
        <v>-4.2</v>
      </c>
      <c r="BB38" s="15">
        <v>4.7</v>
      </c>
      <c r="BC38" s="15">
        <v>3.9</v>
      </c>
      <c r="BD38" s="15">
        <v>1.4</v>
      </c>
      <c r="BE38" s="15">
        <v>0.6</v>
      </c>
      <c r="BF38" s="15">
        <v>0.3</v>
      </c>
      <c r="BG38" s="15">
        <v>0.3</v>
      </c>
      <c r="BH38" s="15">
        <v>0.3</v>
      </c>
      <c r="BI38" s="15">
        <v>0.6</v>
      </c>
      <c r="BJ38" s="15">
        <v>0.2</v>
      </c>
    </row>
    <row r="39" spans="1:62" ht="15" customHeight="1" x14ac:dyDescent="0.2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row>
    <row r="40" spans="1:62" ht="15" customHeight="1" x14ac:dyDescent="0.25">
      <c r="A40" s="21" t="s">
        <v>20</v>
      </c>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row>
    <row r="41" spans="1:62" ht="15" customHeight="1" x14ac:dyDescent="0.25">
      <c r="A41" s="3" t="s">
        <v>185</v>
      </c>
      <c r="B41" s="15">
        <v>75.599999999999994</v>
      </c>
      <c r="C41" s="15">
        <v>77</v>
      </c>
      <c r="D41" s="15">
        <v>76.599999999999994</v>
      </c>
      <c r="E41" s="15">
        <v>77.2</v>
      </c>
      <c r="F41" s="15">
        <v>78.2</v>
      </c>
      <c r="G41" s="15">
        <v>80.599999999999994</v>
      </c>
      <c r="H41" s="15">
        <v>78.7</v>
      </c>
      <c r="I41" s="15">
        <v>80</v>
      </c>
      <c r="J41" s="15">
        <v>80.599999999999994</v>
      </c>
      <c r="K41" s="15">
        <v>80.7</v>
      </c>
      <c r="L41" s="15">
        <v>79.5</v>
      </c>
      <c r="M41" s="15">
        <v>77.3</v>
      </c>
      <c r="N41" s="15">
        <v>77.5</v>
      </c>
      <c r="O41" s="15">
        <v>76.2</v>
      </c>
      <c r="P41" s="15">
        <v>72.7</v>
      </c>
      <c r="Q41" s="15">
        <v>72.900000000000006</v>
      </c>
      <c r="R41" s="15">
        <v>74.7</v>
      </c>
      <c r="S41" s="15">
        <v>77.099999999999994</v>
      </c>
      <c r="T41" s="15">
        <v>76.099999999999994</v>
      </c>
      <c r="U41" s="15">
        <v>74.5</v>
      </c>
      <c r="V41" s="15">
        <v>75.5</v>
      </c>
      <c r="W41" s="15">
        <v>76.2</v>
      </c>
      <c r="X41" s="15">
        <v>77.599999999999994</v>
      </c>
      <c r="Y41" s="15">
        <v>77.7</v>
      </c>
      <c r="Z41" s="15">
        <v>75.7</v>
      </c>
      <c r="AA41" s="15">
        <v>74.7</v>
      </c>
      <c r="AB41" s="15">
        <v>74.5</v>
      </c>
      <c r="AC41" s="15">
        <v>74</v>
      </c>
      <c r="AD41" s="15">
        <v>72.8</v>
      </c>
      <c r="AE41" s="15">
        <v>72.400000000000006</v>
      </c>
      <c r="AF41" s="15">
        <v>73.599999999999994</v>
      </c>
      <c r="AG41" s="15">
        <v>73.900000000000006</v>
      </c>
      <c r="AH41" s="15">
        <v>74</v>
      </c>
      <c r="AI41" s="15">
        <v>74.2</v>
      </c>
      <c r="AJ41" s="15">
        <v>74.400000000000006</v>
      </c>
      <c r="AK41" s="15">
        <v>72.8</v>
      </c>
      <c r="AL41" s="15">
        <v>71.099999999999994</v>
      </c>
      <c r="AM41" s="15">
        <v>69.2</v>
      </c>
      <c r="AN41" s="15">
        <v>68.5</v>
      </c>
      <c r="AO41" s="15">
        <v>69.2</v>
      </c>
      <c r="AP41" s="15">
        <v>73.099999999999994</v>
      </c>
      <c r="AQ41" s="15">
        <v>71.7</v>
      </c>
      <c r="AR41" s="15">
        <v>71.8</v>
      </c>
      <c r="AS41" s="15">
        <v>72.599999999999994</v>
      </c>
      <c r="AT41" s="15">
        <v>72.599999999999994</v>
      </c>
      <c r="AU41" s="15">
        <v>72.8</v>
      </c>
      <c r="AV41" s="15">
        <v>71</v>
      </c>
      <c r="AW41" s="15">
        <v>72.3</v>
      </c>
      <c r="AX41" s="15">
        <v>71.599999999999994</v>
      </c>
      <c r="AY41" s="15">
        <v>72.099999999999994</v>
      </c>
      <c r="AZ41" s="15">
        <v>72.2</v>
      </c>
      <c r="BA41" s="15">
        <v>73.599999999999994</v>
      </c>
      <c r="BB41" s="15">
        <v>70.7</v>
      </c>
      <c r="BC41" s="15">
        <v>67.8</v>
      </c>
      <c r="BD41" s="15">
        <v>67.599999999999994</v>
      </c>
      <c r="BE41" s="15">
        <v>68.2</v>
      </c>
      <c r="BF41" s="15">
        <v>67.900000000000006</v>
      </c>
      <c r="BG41" s="15">
        <v>68.599999999999994</v>
      </c>
      <c r="BH41" s="15">
        <v>69.2</v>
      </c>
      <c r="BI41" s="15">
        <v>69.400000000000006</v>
      </c>
      <c r="BJ41" s="15">
        <v>69.599999999999994</v>
      </c>
    </row>
    <row r="42" spans="1:62" ht="15" customHeight="1" x14ac:dyDescent="0.25">
      <c r="A42" s="3" t="s">
        <v>21</v>
      </c>
      <c r="B42" s="15">
        <v>6.9</v>
      </c>
      <c r="C42" s="15">
        <v>8.4</v>
      </c>
      <c r="D42" s="15">
        <v>5.4</v>
      </c>
      <c r="E42" s="15">
        <v>6.1</v>
      </c>
      <c r="F42" s="15">
        <v>6</v>
      </c>
      <c r="G42" s="15">
        <v>2.5</v>
      </c>
      <c r="H42" s="15">
        <v>3.9</v>
      </c>
      <c r="I42" s="15">
        <v>3.1</v>
      </c>
      <c r="J42" s="15">
        <v>3.8</v>
      </c>
      <c r="K42" s="15">
        <v>1.4</v>
      </c>
      <c r="L42" s="15">
        <v>-0.6</v>
      </c>
      <c r="M42" s="15">
        <v>-0.6</v>
      </c>
      <c r="N42" s="15">
        <v>0.6</v>
      </c>
      <c r="O42" s="15">
        <v>4.5999999999999996</v>
      </c>
      <c r="P42" s="15">
        <v>3.1</v>
      </c>
      <c r="Q42" s="15">
        <v>2.5</v>
      </c>
      <c r="R42" s="15">
        <v>1.3</v>
      </c>
      <c r="S42" s="15">
        <v>1.7</v>
      </c>
      <c r="T42" s="15">
        <v>1.7</v>
      </c>
      <c r="U42" s="15">
        <v>2.5</v>
      </c>
      <c r="V42" s="15">
        <v>1.2</v>
      </c>
      <c r="W42" s="15">
        <v>1.3</v>
      </c>
      <c r="X42" s="15">
        <v>-0.7</v>
      </c>
      <c r="Y42" s="15">
        <v>1.1000000000000001</v>
      </c>
      <c r="Z42" s="15">
        <v>2.1</v>
      </c>
      <c r="AA42" s="15">
        <v>0.6</v>
      </c>
      <c r="AB42" s="15"/>
      <c r="AC42" s="15">
        <v>0.1</v>
      </c>
      <c r="AD42" s="15">
        <v>2.4</v>
      </c>
      <c r="AE42" s="15">
        <v>2.7</v>
      </c>
      <c r="AF42" s="15">
        <v>2</v>
      </c>
      <c r="AG42" s="15">
        <v>3.7</v>
      </c>
      <c r="AH42" s="15">
        <v>1.2</v>
      </c>
      <c r="AI42" s="15">
        <v>0.9</v>
      </c>
      <c r="AJ42" s="15">
        <v>1.6</v>
      </c>
      <c r="AK42" s="15">
        <v>1.9</v>
      </c>
      <c r="AL42" s="15">
        <v>2.5</v>
      </c>
      <c r="AM42" s="15">
        <v>1.5</v>
      </c>
      <c r="AN42" s="15">
        <v>1.2</v>
      </c>
      <c r="AO42" s="15">
        <v>1.1000000000000001</v>
      </c>
      <c r="AP42" s="15">
        <v>-2</v>
      </c>
      <c r="AQ42" s="15">
        <v>2.4</v>
      </c>
      <c r="AR42" s="15">
        <v>1.1000000000000001</v>
      </c>
      <c r="AS42" s="15">
        <v>-0.1</v>
      </c>
      <c r="AT42" s="15">
        <v>1.2</v>
      </c>
      <c r="AU42" s="15">
        <v>1.1000000000000001</v>
      </c>
      <c r="AV42" s="15">
        <v>1.2</v>
      </c>
      <c r="AW42" s="15">
        <v>-0.1</v>
      </c>
      <c r="AX42" s="15">
        <v>0.4</v>
      </c>
      <c r="AY42" s="15">
        <v>-0.4</v>
      </c>
      <c r="AZ42" s="15">
        <v>-0.1</v>
      </c>
      <c r="BA42" s="15">
        <v>0.1</v>
      </c>
      <c r="BB42" s="15">
        <v>2.7</v>
      </c>
      <c r="BC42" s="15">
        <v>1.8</v>
      </c>
      <c r="BD42" s="15">
        <v>-1.2</v>
      </c>
      <c r="BE42" s="15">
        <v>0.3</v>
      </c>
      <c r="BF42" s="15">
        <v>1.6</v>
      </c>
      <c r="BG42" s="15">
        <v>1.2</v>
      </c>
      <c r="BH42" s="15">
        <v>1.2</v>
      </c>
      <c r="BI42" s="15">
        <v>0.9</v>
      </c>
      <c r="BJ42" s="15">
        <v>1</v>
      </c>
    </row>
    <row r="43" spans="1:62" ht="15" customHeight="1" x14ac:dyDescent="0.25">
      <c r="A43" s="3" t="s">
        <v>406</v>
      </c>
      <c r="B43" s="15">
        <v>0</v>
      </c>
      <c r="C43" s="15">
        <v>1.5</v>
      </c>
      <c r="D43" s="15">
        <v>1.6</v>
      </c>
      <c r="E43" s="15">
        <v>-0.6</v>
      </c>
      <c r="F43" s="15">
        <v>-0.4</v>
      </c>
      <c r="G43" s="15">
        <v>0.9</v>
      </c>
      <c r="H43" s="15">
        <v>-0.5</v>
      </c>
      <c r="I43" s="15">
        <v>-0.3</v>
      </c>
      <c r="J43" s="15">
        <v>-0.4</v>
      </c>
      <c r="K43" s="15">
        <v>0.4</v>
      </c>
      <c r="L43" s="15">
        <v>-0.7</v>
      </c>
      <c r="M43" s="15">
        <v>1.1000000000000001</v>
      </c>
      <c r="N43" s="15">
        <v>2.5</v>
      </c>
      <c r="O43" s="15">
        <v>-0.4</v>
      </c>
      <c r="P43" s="15">
        <v>0.1</v>
      </c>
      <c r="Q43" s="15">
        <v>0.7</v>
      </c>
      <c r="R43" s="15">
        <v>3.1</v>
      </c>
      <c r="S43" s="15">
        <v>3.9</v>
      </c>
      <c r="T43" s="15">
        <v>3.6</v>
      </c>
      <c r="U43" s="15">
        <v>5.9</v>
      </c>
      <c r="V43" s="15">
        <v>9.8000000000000007</v>
      </c>
      <c r="W43" s="15">
        <v>5.4</v>
      </c>
      <c r="X43" s="15">
        <v>7.5</v>
      </c>
      <c r="Y43" s="15">
        <v>4.5</v>
      </c>
      <c r="Z43" s="15">
        <v>5.3</v>
      </c>
      <c r="AA43" s="15">
        <v>5.7</v>
      </c>
      <c r="AB43" s="15">
        <v>4.4000000000000004</v>
      </c>
      <c r="AC43" s="15">
        <v>2.8</v>
      </c>
      <c r="AD43" s="15">
        <v>3</v>
      </c>
      <c r="AE43" s="15">
        <v>1.2</v>
      </c>
      <c r="AF43" s="15">
        <v>-1.4</v>
      </c>
      <c r="AG43" s="15">
        <v>-2.4</v>
      </c>
      <c r="AH43" s="15">
        <v>1.4</v>
      </c>
      <c r="AI43" s="15">
        <v>-0.3</v>
      </c>
      <c r="AJ43" s="15">
        <v>-1.9</v>
      </c>
      <c r="AK43" s="15">
        <v>-2.6</v>
      </c>
      <c r="AL43" s="15">
        <v>-4.5</v>
      </c>
      <c r="AM43" s="15">
        <v>-2.9</v>
      </c>
      <c r="AN43" s="15">
        <v>-3</v>
      </c>
      <c r="AO43" s="15">
        <v>-3.2</v>
      </c>
      <c r="AP43" s="15">
        <v>-0.2</v>
      </c>
      <c r="AQ43" s="15">
        <v>-1</v>
      </c>
      <c r="AR43" s="15">
        <v>-1.6</v>
      </c>
      <c r="AS43" s="15">
        <v>-1.3</v>
      </c>
      <c r="AT43" s="15">
        <v>-2.2999999999999998</v>
      </c>
      <c r="AU43" s="15">
        <v>-0.6</v>
      </c>
      <c r="AV43" s="15">
        <v>-0.4</v>
      </c>
      <c r="AW43" s="15">
        <v>1.5</v>
      </c>
      <c r="AX43" s="15">
        <v>-0.2</v>
      </c>
      <c r="AY43" s="15">
        <v>0.7</v>
      </c>
      <c r="AZ43" s="15">
        <v>2.2999999999999998</v>
      </c>
      <c r="BA43" s="15">
        <v>9.9</v>
      </c>
      <c r="BB43" s="15">
        <v>7.3</v>
      </c>
      <c r="BC43" s="15">
        <v>1.4</v>
      </c>
      <c r="BD43" s="15">
        <v>2</v>
      </c>
      <c r="BE43" s="15">
        <v>3.9</v>
      </c>
      <c r="BF43" s="15">
        <v>5.4</v>
      </c>
      <c r="BG43" s="15">
        <v>5.2</v>
      </c>
      <c r="BH43" s="15">
        <v>5.6</v>
      </c>
      <c r="BI43" s="15">
        <v>6.1</v>
      </c>
      <c r="BJ43" s="15">
        <v>6.4</v>
      </c>
    </row>
    <row r="44" spans="1:62" ht="15" customHeight="1" x14ac:dyDescent="0.25">
      <c r="A44" s="3" t="s">
        <v>22</v>
      </c>
      <c r="B44" s="15">
        <v>0.6</v>
      </c>
      <c r="C44" s="15">
        <v>0.6</v>
      </c>
      <c r="D44" s="15">
        <v>3.8</v>
      </c>
      <c r="E44" s="15">
        <v>4.3</v>
      </c>
      <c r="F44" s="15">
        <v>3.9</v>
      </c>
      <c r="G44" s="15">
        <v>2.8</v>
      </c>
      <c r="H44" s="15">
        <v>3.9</v>
      </c>
      <c r="I44" s="15">
        <v>1</v>
      </c>
      <c r="J44" s="15">
        <v>-0.8</v>
      </c>
      <c r="K44" s="15">
        <v>0.9</v>
      </c>
      <c r="L44" s="15">
        <v>-0.2</v>
      </c>
      <c r="M44" s="15">
        <v>3.7</v>
      </c>
      <c r="N44" s="15">
        <v>3.7</v>
      </c>
      <c r="O44" s="15">
        <v>3.3</v>
      </c>
      <c r="P44" s="15">
        <v>4.4000000000000004</v>
      </c>
      <c r="Q44" s="15">
        <v>3.4</v>
      </c>
      <c r="R44" s="15">
        <v>2.5</v>
      </c>
      <c r="S44" s="15">
        <v>2.5</v>
      </c>
      <c r="T44" s="15">
        <v>3.3</v>
      </c>
      <c r="U44" s="15">
        <v>3.8</v>
      </c>
      <c r="V44" s="15">
        <v>4.4000000000000004</v>
      </c>
      <c r="W44" s="15">
        <v>4.4000000000000004</v>
      </c>
      <c r="X44" s="15">
        <v>2.8</v>
      </c>
      <c r="Y44" s="15">
        <v>5.8</v>
      </c>
      <c r="Z44" s="15">
        <v>6.6</v>
      </c>
      <c r="AA44" s="15">
        <v>6.2</v>
      </c>
      <c r="AB44" s="15">
        <v>5.0999999999999996</v>
      </c>
      <c r="AC44" s="15">
        <v>5.2</v>
      </c>
      <c r="AD44" s="15">
        <v>5.0999999999999996</v>
      </c>
      <c r="AE44" s="15">
        <v>3.5</v>
      </c>
      <c r="AF44" s="15">
        <v>4.3</v>
      </c>
      <c r="AG44" s="15">
        <v>4.8</v>
      </c>
      <c r="AH44" s="15">
        <v>3.2</v>
      </c>
      <c r="AI44" s="15">
        <v>3.1</v>
      </c>
      <c r="AJ44" s="15">
        <v>4.4000000000000004</v>
      </c>
      <c r="AK44" s="15">
        <v>5.2</v>
      </c>
      <c r="AL44" s="15">
        <v>5.9</v>
      </c>
      <c r="AM44" s="15">
        <v>6.6</v>
      </c>
      <c r="AN44" s="15">
        <v>4.9000000000000004</v>
      </c>
      <c r="AO44" s="15">
        <v>2.7</v>
      </c>
      <c r="AP44" s="15">
        <v>3.5</v>
      </c>
      <c r="AQ44" s="15">
        <v>6.6</v>
      </c>
      <c r="AR44" s="15">
        <v>7.3</v>
      </c>
      <c r="AS44" s="15">
        <v>7.8</v>
      </c>
      <c r="AT44" s="15">
        <v>8.3000000000000007</v>
      </c>
      <c r="AU44" s="15">
        <v>8.9</v>
      </c>
      <c r="AV44" s="15">
        <v>4.9000000000000004</v>
      </c>
      <c r="AW44" s="15">
        <v>7.3</v>
      </c>
      <c r="AX44" s="15">
        <v>8.1</v>
      </c>
      <c r="AY44" s="15">
        <v>9</v>
      </c>
      <c r="AZ44" s="15">
        <v>6.8</v>
      </c>
      <c r="BA44" s="15">
        <v>5.6</v>
      </c>
      <c r="BB44" s="15">
        <v>10</v>
      </c>
      <c r="BC44" s="15">
        <v>6.6</v>
      </c>
      <c r="BD44" s="15">
        <v>9.9</v>
      </c>
      <c r="BE44" s="15">
        <v>10.6</v>
      </c>
      <c r="BF44" s="15">
        <v>10.4</v>
      </c>
      <c r="BG44" s="15">
        <v>9.5</v>
      </c>
      <c r="BH44" s="15">
        <v>9.1999999999999993</v>
      </c>
      <c r="BI44" s="15">
        <v>9.1999999999999993</v>
      </c>
      <c r="BJ44" s="15">
        <v>9</v>
      </c>
    </row>
    <row r="45" spans="1:62" ht="15" customHeight="1" x14ac:dyDescent="0.25">
      <c r="A45" s="3"/>
      <c r="B45" s="1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row>
    <row r="46" spans="1:62" ht="15" customHeight="1" x14ac:dyDescent="0.25">
      <c r="A46" s="20" t="s">
        <v>23</v>
      </c>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row>
    <row r="47" spans="1:62" ht="15" customHeight="1" x14ac:dyDescent="0.25">
      <c r="A47" s="21" t="s">
        <v>24</v>
      </c>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row>
    <row r="48" spans="1:62" ht="15" customHeight="1" x14ac:dyDescent="0.25">
      <c r="A48" s="15" t="s">
        <v>409</v>
      </c>
      <c r="B48" s="15">
        <v>-1.5</v>
      </c>
      <c r="C48" s="15">
        <v>-1.5</v>
      </c>
      <c r="D48" s="15">
        <v>-0.7</v>
      </c>
      <c r="E48" s="15">
        <v>0.5</v>
      </c>
      <c r="F48" s="15">
        <v>-0.3</v>
      </c>
      <c r="G48" s="15">
        <v>-2.7</v>
      </c>
      <c r="H48" s="15">
        <v>-1.9</v>
      </c>
      <c r="I48" s="15">
        <v>-0.7</v>
      </c>
      <c r="J48" s="15">
        <v>-2</v>
      </c>
      <c r="K48" s="15">
        <v>-2.4</v>
      </c>
      <c r="L48" s="15">
        <v>-3.8</v>
      </c>
      <c r="M48" s="15">
        <v>-4.7</v>
      </c>
      <c r="N48" s="15">
        <v>-5.9</v>
      </c>
      <c r="O48" s="15">
        <v>-5.2</v>
      </c>
      <c r="P48" s="15">
        <v>-5</v>
      </c>
      <c r="Q48" s="15">
        <v>-3.4</v>
      </c>
      <c r="R48" s="15">
        <v>-4.4000000000000004</v>
      </c>
      <c r="S48" s="15">
        <v>-5.0999999999999996</v>
      </c>
      <c r="T48" s="15">
        <v>-4</v>
      </c>
      <c r="U48" s="15">
        <v>-4.7</v>
      </c>
      <c r="V48" s="15">
        <v>-5</v>
      </c>
      <c r="W48" s="15">
        <v>-2.5</v>
      </c>
      <c r="X48" s="15">
        <v>-3.9</v>
      </c>
      <c r="Y48" s="15">
        <v>-2.6</v>
      </c>
      <c r="Z48" s="15">
        <v>-3.3</v>
      </c>
      <c r="AA48" s="15">
        <v>-8.6</v>
      </c>
      <c r="AB48" s="15">
        <v>-8.6999999999999993</v>
      </c>
      <c r="AC48" s="15">
        <v>-1.9</v>
      </c>
      <c r="AD48" s="15">
        <v>-1.6</v>
      </c>
      <c r="AE48" s="15">
        <v>-1.3</v>
      </c>
      <c r="AF48" s="15">
        <v>0.3</v>
      </c>
      <c r="AG48" s="15">
        <v>1.1000000000000001</v>
      </c>
      <c r="AH48" s="15">
        <v>-0.5</v>
      </c>
      <c r="AI48" s="15">
        <v>-2.2000000000000002</v>
      </c>
      <c r="AJ48" s="15">
        <v>-3.2</v>
      </c>
      <c r="AK48" s="15">
        <v>-1.8</v>
      </c>
      <c r="AL48" s="15">
        <v>-0.5</v>
      </c>
      <c r="AM48" s="15">
        <v>0</v>
      </c>
      <c r="AN48" s="15">
        <v>-0.3</v>
      </c>
      <c r="AO48" s="15">
        <v>0</v>
      </c>
      <c r="AP48" s="15">
        <v>-5.0999999999999996</v>
      </c>
      <c r="AQ48" s="15">
        <v>-5.3</v>
      </c>
      <c r="AR48" s="15">
        <v>-4.4000000000000004</v>
      </c>
      <c r="AS48" s="15">
        <v>-3.8</v>
      </c>
      <c r="AT48" s="15">
        <v>-2.9</v>
      </c>
      <c r="AU48" s="15">
        <v>-2.2000000000000002</v>
      </c>
      <c r="AV48" s="15">
        <v>-1.8</v>
      </c>
      <c r="AW48" s="15">
        <v>0.2</v>
      </c>
      <c r="AX48" s="15">
        <v>1.3</v>
      </c>
      <c r="AY48" s="15">
        <v>1.5</v>
      </c>
      <c r="AZ48" s="15">
        <v>1.8</v>
      </c>
      <c r="BA48" s="15">
        <v>-3.6</v>
      </c>
      <c r="BB48" s="15">
        <v>-2.2000000000000002</v>
      </c>
      <c r="BC48" s="15">
        <v>0</v>
      </c>
      <c r="BD48" s="15">
        <v>-0.4</v>
      </c>
      <c r="BE48" s="15">
        <v>-0.6</v>
      </c>
      <c r="BF48" s="15">
        <v>-1.8</v>
      </c>
      <c r="BG48" s="15">
        <v>-2.4</v>
      </c>
      <c r="BH48" s="15">
        <v>-1.5</v>
      </c>
      <c r="BI48" s="15">
        <v>-1.7</v>
      </c>
      <c r="BJ48" s="15">
        <v>-2.2000000000000002</v>
      </c>
    </row>
    <row r="49" spans="1:62" ht="15" customHeight="1" x14ac:dyDescent="0.25">
      <c r="A49" s="3" t="s">
        <v>25</v>
      </c>
      <c r="B49" s="15">
        <v>48.8</v>
      </c>
      <c r="C49" s="15">
        <v>46.4</v>
      </c>
      <c r="D49" s="15">
        <v>43.6</v>
      </c>
      <c r="E49" s="15">
        <v>40.6</v>
      </c>
      <c r="F49" s="15">
        <v>38.6</v>
      </c>
      <c r="G49" s="15">
        <v>39.4</v>
      </c>
      <c r="H49" s="15">
        <v>39.200000000000003</v>
      </c>
      <c r="I49" s="15">
        <v>39</v>
      </c>
      <c r="J49" s="15">
        <v>40.200000000000003</v>
      </c>
      <c r="K49" s="15">
        <v>41.8</v>
      </c>
      <c r="L49" s="15">
        <v>44.1</v>
      </c>
      <c r="M49" s="15">
        <v>47.4</v>
      </c>
      <c r="N49" s="15">
        <v>53</v>
      </c>
      <c r="O49" s="15">
        <v>59.1</v>
      </c>
      <c r="P49" s="15">
        <v>62.6</v>
      </c>
      <c r="Q49" s="15">
        <v>68</v>
      </c>
      <c r="R49" s="15">
        <v>69.5</v>
      </c>
      <c r="S49" s="15">
        <v>71.5</v>
      </c>
      <c r="T49" s="15">
        <v>73.8</v>
      </c>
      <c r="U49" s="15">
        <v>73.8</v>
      </c>
      <c r="V49" s="15">
        <v>74</v>
      </c>
      <c r="W49" s="15">
        <v>73.599999999999994</v>
      </c>
      <c r="X49" s="15">
        <v>74.2</v>
      </c>
      <c r="Y49" s="15">
        <v>75</v>
      </c>
      <c r="Z49" s="15">
        <v>72.2</v>
      </c>
      <c r="AA49" s="15">
        <v>73.5</v>
      </c>
      <c r="AB49" s="15">
        <v>73.2</v>
      </c>
      <c r="AC49" s="15">
        <v>71.400000000000006</v>
      </c>
      <c r="AD49" s="15">
        <v>65.8</v>
      </c>
      <c r="AE49" s="15">
        <v>62.8</v>
      </c>
      <c r="AF49" s="15">
        <v>58.7</v>
      </c>
      <c r="AG49" s="15">
        <v>52.2</v>
      </c>
      <c r="AH49" s="15">
        <v>49.5</v>
      </c>
      <c r="AI49" s="15">
        <v>48.8</v>
      </c>
      <c r="AJ49" s="15">
        <v>49.9</v>
      </c>
      <c r="AK49" s="15">
        <v>50.2</v>
      </c>
      <c r="AL49" s="15">
        <v>49.6</v>
      </c>
      <c r="AM49" s="15">
        <v>45</v>
      </c>
      <c r="AN49" s="15">
        <v>42.8</v>
      </c>
      <c r="AO49" s="15">
        <v>54.3</v>
      </c>
      <c r="AP49" s="15">
        <v>56.3</v>
      </c>
      <c r="AQ49" s="15">
        <v>58.9</v>
      </c>
      <c r="AR49" s="15">
        <v>61.2</v>
      </c>
      <c r="AS49" s="15">
        <v>65.7</v>
      </c>
      <c r="AT49" s="15">
        <v>67.2</v>
      </c>
      <c r="AU49" s="15">
        <v>67.2</v>
      </c>
      <c r="AV49" s="15">
        <v>63.8</v>
      </c>
      <c r="AW49" s="15">
        <v>60.9</v>
      </c>
      <c r="AX49" s="15">
        <v>56</v>
      </c>
      <c r="AY49" s="15">
        <v>51.6</v>
      </c>
      <c r="AZ49" s="15">
        <v>47.7</v>
      </c>
      <c r="BA49" s="15">
        <v>53.4</v>
      </c>
      <c r="BB49" s="15">
        <v>50.5</v>
      </c>
      <c r="BC49" s="15">
        <v>48.4</v>
      </c>
      <c r="BD49" s="15">
        <v>45.2</v>
      </c>
      <c r="BE49" s="15">
        <v>43.6</v>
      </c>
      <c r="BF49" s="15">
        <v>44.5</v>
      </c>
      <c r="BG49" s="15">
        <v>47.2</v>
      </c>
      <c r="BH49" s="15">
        <v>47.3</v>
      </c>
      <c r="BI49" s="15">
        <v>47.5</v>
      </c>
      <c r="BJ49" s="15">
        <v>48.4</v>
      </c>
    </row>
    <row r="50" spans="1:62" ht="15" customHeight="1" x14ac:dyDescent="0.25">
      <c r="A50" s="3" t="s">
        <v>410</v>
      </c>
      <c r="B50" s="15">
        <v>35</v>
      </c>
      <c r="C50" s="15">
        <v>36.299999999999997</v>
      </c>
      <c r="D50" s="15">
        <v>37.1</v>
      </c>
      <c r="E50" s="15">
        <v>38.299999999999997</v>
      </c>
      <c r="F50" s="15">
        <v>38.700000000000003</v>
      </c>
      <c r="G50" s="15">
        <v>39.799999999999997</v>
      </c>
      <c r="H50" s="15">
        <v>39.799999999999997</v>
      </c>
      <c r="I50" s="15">
        <v>40.799999999999997</v>
      </c>
      <c r="J50" s="15">
        <v>41.1</v>
      </c>
      <c r="K50" s="15">
        <v>41.5</v>
      </c>
      <c r="L50" s="15">
        <v>41.1</v>
      </c>
      <c r="M50" s="15">
        <v>40.299999999999997</v>
      </c>
      <c r="N50" s="15">
        <v>41.3</v>
      </c>
      <c r="O50" s="15">
        <v>42.1</v>
      </c>
      <c r="P50" s="15">
        <v>40.4</v>
      </c>
      <c r="Q50" s="15">
        <v>40.700000000000003</v>
      </c>
      <c r="R50" s="15">
        <v>41</v>
      </c>
      <c r="S50" s="15">
        <v>42.7</v>
      </c>
      <c r="T50" s="15">
        <v>42.4</v>
      </c>
      <c r="U50" s="15">
        <v>39.700000000000003</v>
      </c>
      <c r="V50" s="15">
        <v>39.700000000000003</v>
      </c>
      <c r="W50" s="15">
        <v>41.7</v>
      </c>
      <c r="X50" s="15">
        <v>41.1</v>
      </c>
      <c r="Y50" s="15">
        <v>42.3</v>
      </c>
      <c r="Z50" s="15">
        <v>40</v>
      </c>
      <c r="AA50" s="15">
        <v>37.700000000000003</v>
      </c>
      <c r="AB50" s="15">
        <v>37.6</v>
      </c>
      <c r="AC50" s="15">
        <v>37.6</v>
      </c>
      <c r="AD50" s="15">
        <v>36.9</v>
      </c>
      <c r="AE50" s="15">
        <v>36.6</v>
      </c>
      <c r="AF50" s="15">
        <v>37.6</v>
      </c>
      <c r="AG50" s="15">
        <v>37.200000000000003</v>
      </c>
      <c r="AH50" s="15">
        <v>36.1</v>
      </c>
      <c r="AI50" s="15">
        <v>35.5</v>
      </c>
      <c r="AJ50" s="15">
        <v>35.4</v>
      </c>
      <c r="AK50" s="15">
        <v>35.299999999999997</v>
      </c>
      <c r="AL50" s="15">
        <v>35.6</v>
      </c>
      <c r="AM50" s="15">
        <v>36.5</v>
      </c>
      <c r="AN50" s="15">
        <v>35.9</v>
      </c>
      <c r="AO50" s="15">
        <v>36.4</v>
      </c>
      <c r="AP50" s="15">
        <v>35.6</v>
      </c>
      <c r="AQ50" s="15">
        <v>36.1</v>
      </c>
      <c r="AR50" s="15">
        <v>35.9</v>
      </c>
      <c r="AS50" s="15">
        <v>36.1</v>
      </c>
      <c r="AT50" s="15">
        <v>36.700000000000003</v>
      </c>
      <c r="AU50" s="15">
        <v>37.5</v>
      </c>
      <c r="AV50" s="15">
        <v>37.299999999999997</v>
      </c>
      <c r="AW50" s="15">
        <v>38.6</v>
      </c>
      <c r="AX50" s="15">
        <v>38.799999999999997</v>
      </c>
      <c r="AY50" s="15">
        <v>38.799999999999997</v>
      </c>
      <c r="AZ50" s="15">
        <v>39.1</v>
      </c>
      <c r="BA50" s="15">
        <v>39.700000000000003</v>
      </c>
      <c r="BB50" s="15">
        <v>39.200000000000003</v>
      </c>
      <c r="BC50" s="15">
        <v>38.1</v>
      </c>
      <c r="BD50" s="15">
        <v>38.6</v>
      </c>
      <c r="BE50" s="15">
        <v>38.5</v>
      </c>
      <c r="BF50" s="15">
        <v>37.9</v>
      </c>
      <c r="BG50" s="15">
        <v>38.4</v>
      </c>
      <c r="BH50" s="15">
        <v>39</v>
      </c>
      <c r="BI50" s="15">
        <v>38.9</v>
      </c>
      <c r="BJ50" s="15">
        <v>38.9</v>
      </c>
    </row>
    <row r="51" spans="1:62" ht="15" customHeight="1" x14ac:dyDescent="0.25">
      <c r="A51" s="3" t="s">
        <v>411</v>
      </c>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v>54</v>
      </c>
      <c r="AB51" s="15">
        <v>54.8</v>
      </c>
      <c r="AC51" s="15">
        <v>48.3</v>
      </c>
      <c r="AD51" s="15">
        <v>46.4</v>
      </c>
      <c r="AE51" s="15">
        <v>45.3</v>
      </c>
      <c r="AF51" s="15">
        <v>44.2</v>
      </c>
      <c r="AG51" s="15">
        <v>43.1</v>
      </c>
      <c r="AH51" s="15">
        <v>43.7</v>
      </c>
      <c r="AI51" s="15">
        <v>44.3</v>
      </c>
      <c r="AJ51" s="15">
        <v>45.2</v>
      </c>
      <c r="AK51" s="15">
        <v>44.4</v>
      </c>
      <c r="AL51" s="15">
        <v>43.3</v>
      </c>
      <c r="AM51" s="15">
        <v>44.2</v>
      </c>
      <c r="AN51" s="15">
        <v>43.3</v>
      </c>
      <c r="AO51" s="15">
        <v>44.3</v>
      </c>
      <c r="AP51" s="15">
        <v>48.1</v>
      </c>
      <c r="AQ51" s="15">
        <v>48.7</v>
      </c>
      <c r="AR51" s="15">
        <v>47.8</v>
      </c>
      <c r="AS51" s="15">
        <v>47.6</v>
      </c>
      <c r="AT51" s="15">
        <v>47.5</v>
      </c>
      <c r="AU51" s="15">
        <v>46.8</v>
      </c>
      <c r="AV51" s="15">
        <v>45.5</v>
      </c>
      <c r="AW51" s="15">
        <v>44.2</v>
      </c>
      <c r="AX51" s="15">
        <v>43.1</v>
      </c>
      <c r="AY51" s="15">
        <v>42.8</v>
      </c>
      <c r="AZ51" s="15">
        <v>42.4</v>
      </c>
      <c r="BA51" s="15">
        <v>48.1</v>
      </c>
      <c r="BB51" s="15">
        <v>46.2</v>
      </c>
      <c r="BC51" s="15">
        <v>43.6</v>
      </c>
      <c r="BD51" s="15">
        <v>43.4</v>
      </c>
      <c r="BE51" s="15">
        <v>43.5</v>
      </c>
      <c r="BF51" s="15">
        <v>44</v>
      </c>
      <c r="BG51" s="15">
        <v>45.2</v>
      </c>
      <c r="BH51" s="15">
        <v>44.8</v>
      </c>
      <c r="BI51" s="15">
        <v>45</v>
      </c>
      <c r="BJ51" s="15">
        <v>45.4</v>
      </c>
    </row>
    <row r="52" spans="1:62" ht="15" customHeight="1" x14ac:dyDescent="0.25">
      <c r="A52" s="14"/>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row>
    <row r="53" spans="1:62" ht="15" customHeight="1" x14ac:dyDescent="0.25">
      <c r="A53" s="23" t="s">
        <v>26</v>
      </c>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row>
    <row r="54" spans="1:62" ht="15" customHeight="1" x14ac:dyDescent="0.25">
      <c r="A54" s="95" t="s">
        <v>27</v>
      </c>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row>
    <row r="55" spans="1:62" ht="15" customHeight="1" x14ac:dyDescent="0.25">
      <c r="A55" s="95" t="s">
        <v>190</v>
      </c>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row>
    <row r="56" spans="1:62" ht="15" customHeight="1" x14ac:dyDescent="0.25">
      <c r="A56" s="95" t="s">
        <v>396</v>
      </c>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row>
    <row r="57" spans="1:62" ht="15" customHeight="1" x14ac:dyDescent="0.25">
      <c r="A57" s="95" t="s">
        <v>187</v>
      </c>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row>
    <row r="58" spans="1:62" ht="15" customHeight="1" x14ac:dyDescent="0.25">
      <c r="A58" s="95" t="s">
        <v>433</v>
      </c>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row>
    <row r="59" spans="1:62" ht="15" customHeight="1" x14ac:dyDescent="0.25">
      <c r="A59" s="96" t="s">
        <v>171</v>
      </c>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row>
    <row r="60" spans="1:62" ht="15" customHeight="1" x14ac:dyDescent="0.25">
      <c r="A60" s="95" t="s">
        <v>407</v>
      </c>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row>
    <row r="61" spans="1:62" ht="15" customHeight="1" x14ac:dyDescent="0.25">
      <c r="A61" s="95" t="s">
        <v>408</v>
      </c>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row>
    <row r="62" spans="1:62" ht="15" customHeight="1" x14ac:dyDescent="0.2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row>
    <row r="63" spans="1:62" ht="15" customHeight="1" x14ac:dyDescent="0.2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row>
    <row r="64" spans="1:62" ht="15" customHeight="1" x14ac:dyDescent="0.2"/>
  </sheetData>
  <hyperlinks>
    <hyperlink ref="A1" location="contents!A1" display="to contents" xr:uid="{00000000-0004-0000-0300-000000000000}"/>
  </hyperlinks>
  <pageMargins left="0.7" right="0.7" top="0.75" bottom="0.75" header="0.3" footer="0.3"/>
  <pageSetup orientation="portrait" horizontalDpi="1200" verticalDpi="12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J40"/>
  <sheetViews>
    <sheetView workbookViewId="0"/>
  </sheetViews>
  <sheetFormatPr defaultColWidth="11.42578125" defaultRowHeight="12.75" x14ac:dyDescent="0.2"/>
  <cols>
    <col min="1" max="1" width="75.7109375" customWidth="1"/>
    <col min="2" max="26" width="8" customWidth="1"/>
    <col min="27" max="28" width="15.7109375" customWidth="1"/>
    <col min="29" max="63" width="8" customWidth="1"/>
  </cols>
  <sheetData>
    <row r="1" spans="1:62" x14ac:dyDescent="0.2">
      <c r="A1" s="1" t="s">
        <v>443</v>
      </c>
    </row>
    <row r="2" spans="1:62" x14ac:dyDescent="0.2">
      <c r="A2" s="13"/>
    </row>
    <row r="3" spans="1:62" ht="30.75" customHeight="1" x14ac:dyDescent="0.25">
      <c r="A3" s="18" t="s">
        <v>475</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row>
    <row r="4" spans="1:62" ht="15" customHeight="1" x14ac:dyDescent="0.25">
      <c r="A4" s="3"/>
      <c r="B4" s="3">
        <v>1970</v>
      </c>
      <c r="C4" s="3">
        <v>1971</v>
      </c>
      <c r="D4" s="3">
        <v>1972</v>
      </c>
      <c r="E4" s="3">
        <v>1973</v>
      </c>
      <c r="F4" s="3">
        <v>1974</v>
      </c>
      <c r="G4" s="3">
        <v>1975</v>
      </c>
      <c r="H4" s="3">
        <v>1976</v>
      </c>
      <c r="I4" s="3">
        <v>1977</v>
      </c>
      <c r="J4" s="3">
        <v>1978</v>
      </c>
      <c r="K4" s="3">
        <v>1979</v>
      </c>
      <c r="L4" s="3">
        <v>1980</v>
      </c>
      <c r="M4" s="3">
        <v>1981</v>
      </c>
      <c r="N4" s="3">
        <v>1982</v>
      </c>
      <c r="O4" s="3">
        <v>1983</v>
      </c>
      <c r="P4" s="3">
        <v>1984</v>
      </c>
      <c r="Q4" s="3">
        <v>1985</v>
      </c>
      <c r="R4" s="3">
        <v>1986</v>
      </c>
      <c r="S4" s="3">
        <v>1987</v>
      </c>
      <c r="T4" s="3">
        <v>1988</v>
      </c>
      <c r="U4" s="3">
        <v>1989</v>
      </c>
      <c r="V4" s="3">
        <v>1990</v>
      </c>
      <c r="W4" s="3">
        <v>1991</v>
      </c>
      <c r="X4" s="3">
        <v>1992</v>
      </c>
      <c r="Y4" s="3">
        <v>1993</v>
      </c>
      <c r="Z4" s="3">
        <v>1994</v>
      </c>
      <c r="AA4" s="3">
        <v>1995</v>
      </c>
      <c r="AB4" s="3">
        <v>1995</v>
      </c>
      <c r="AC4" s="3">
        <v>1996</v>
      </c>
      <c r="AD4" s="3">
        <v>1997</v>
      </c>
      <c r="AE4" s="3">
        <v>1998</v>
      </c>
      <c r="AF4" s="3">
        <v>1999</v>
      </c>
      <c r="AG4" s="3">
        <v>2000</v>
      </c>
      <c r="AH4" s="3">
        <v>2001</v>
      </c>
      <c r="AI4" s="3">
        <v>2002</v>
      </c>
      <c r="AJ4" s="3">
        <v>2003</v>
      </c>
      <c r="AK4" s="3">
        <v>2004</v>
      </c>
      <c r="AL4" s="3">
        <v>2005</v>
      </c>
      <c r="AM4" s="3">
        <v>2006</v>
      </c>
      <c r="AN4" s="3">
        <v>2007</v>
      </c>
      <c r="AO4" s="3">
        <v>2008</v>
      </c>
      <c r="AP4" s="3">
        <v>2009</v>
      </c>
      <c r="AQ4" s="3">
        <v>2010</v>
      </c>
      <c r="AR4" s="3">
        <v>2011</v>
      </c>
      <c r="AS4" s="3">
        <v>2012</v>
      </c>
      <c r="AT4" s="3">
        <v>2013</v>
      </c>
      <c r="AU4" s="3">
        <v>2014</v>
      </c>
      <c r="AV4" s="3">
        <v>2015</v>
      </c>
      <c r="AW4" s="3">
        <v>2016</v>
      </c>
      <c r="AX4" s="3">
        <v>2017</v>
      </c>
      <c r="AY4" s="3">
        <v>2018</v>
      </c>
      <c r="AZ4" s="3">
        <v>2019</v>
      </c>
      <c r="BA4" s="3">
        <v>2020</v>
      </c>
      <c r="BB4" s="3">
        <v>2021</v>
      </c>
      <c r="BC4" s="3">
        <v>2022</v>
      </c>
      <c r="BD4" s="3">
        <v>2023</v>
      </c>
      <c r="BE4" s="3">
        <v>2024</v>
      </c>
      <c r="BF4" s="3">
        <v>2025</v>
      </c>
      <c r="BG4" s="3">
        <v>2026</v>
      </c>
      <c r="BH4" s="3">
        <v>2027</v>
      </c>
      <c r="BI4" s="3">
        <v>2028</v>
      </c>
      <c r="BJ4" s="3">
        <v>2029</v>
      </c>
    </row>
    <row r="5" spans="1:62" ht="15" customHeight="1" x14ac:dyDescent="0.25">
      <c r="A5" s="20" t="s">
        <v>0</v>
      </c>
      <c r="AA5" s="3" t="s">
        <v>473</v>
      </c>
      <c r="AB5" s="3" t="s">
        <v>472</v>
      </c>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row>
    <row r="6" spans="1:62" ht="15" customHeight="1" x14ac:dyDescent="0.25">
      <c r="A6" s="27" t="s">
        <v>28</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row>
    <row r="7" spans="1:62" ht="15" customHeight="1" x14ac:dyDescent="0.25">
      <c r="A7" s="12" t="s">
        <v>157</v>
      </c>
      <c r="B7" s="15">
        <v>14.1</v>
      </c>
      <c r="C7" s="15">
        <v>1</v>
      </c>
      <c r="D7" s="15">
        <v>-7.8</v>
      </c>
      <c r="E7" s="15">
        <v>2.2000000000000002</v>
      </c>
      <c r="F7" s="15">
        <v>-3.3</v>
      </c>
      <c r="G7" s="15">
        <v>-3.9</v>
      </c>
      <c r="H7" s="15">
        <v>0.6</v>
      </c>
      <c r="I7" s="15">
        <v>6.6</v>
      </c>
      <c r="J7" s="15">
        <v>2.2999999999999998</v>
      </c>
      <c r="K7" s="15">
        <v>-0.6</v>
      </c>
      <c r="L7" s="15">
        <v>2.9</v>
      </c>
      <c r="M7" s="15">
        <v>-9.6</v>
      </c>
      <c r="N7" s="15">
        <v>-1</v>
      </c>
      <c r="O7" s="15">
        <v>6.6</v>
      </c>
      <c r="P7" s="15">
        <v>8.4</v>
      </c>
      <c r="Q7" s="15">
        <v>13.2</v>
      </c>
      <c r="R7" s="15">
        <v>10.8</v>
      </c>
      <c r="S7" s="15">
        <v>2.4</v>
      </c>
      <c r="T7" s="15">
        <v>3.4</v>
      </c>
      <c r="U7" s="15">
        <v>10</v>
      </c>
      <c r="V7" s="15">
        <v>3.8</v>
      </c>
      <c r="W7" s="15">
        <v>2.7</v>
      </c>
      <c r="X7" s="15">
        <v>-2.2999999999999998</v>
      </c>
      <c r="Y7" s="15">
        <v>-2.1</v>
      </c>
      <c r="Z7" s="15">
        <v>-0.2</v>
      </c>
      <c r="AA7" s="15">
        <v>6.4</v>
      </c>
      <c r="AB7" s="15"/>
      <c r="AC7" s="15">
        <v>6.9</v>
      </c>
      <c r="AD7" s="15">
        <v>8.6999999999999993</v>
      </c>
      <c r="AE7" s="15">
        <v>10.3</v>
      </c>
      <c r="AF7" s="15">
        <v>12.9</v>
      </c>
      <c r="AG7" s="15">
        <v>2.1</v>
      </c>
      <c r="AH7" s="15">
        <v>-1</v>
      </c>
      <c r="AI7" s="15">
        <v>-7.7</v>
      </c>
      <c r="AJ7" s="15">
        <v>-2</v>
      </c>
      <c r="AK7" s="15">
        <v>0.2</v>
      </c>
      <c r="AL7" s="15">
        <v>3</v>
      </c>
      <c r="AM7" s="15">
        <v>6.8</v>
      </c>
      <c r="AN7" s="15">
        <v>25.4</v>
      </c>
      <c r="AO7" s="15">
        <v>-6.7</v>
      </c>
      <c r="AP7" s="15">
        <v>-9.6</v>
      </c>
      <c r="AQ7" s="15">
        <v>-4.5</v>
      </c>
      <c r="AR7" s="15">
        <v>11</v>
      </c>
      <c r="AS7" s="15">
        <v>-2.7</v>
      </c>
      <c r="AT7" s="15">
        <v>2.2999999999999998</v>
      </c>
      <c r="AU7" s="15">
        <v>-4.5999999999999996</v>
      </c>
      <c r="AV7" s="15">
        <v>40</v>
      </c>
      <c r="AW7" s="15">
        <v>-19.100000000000001</v>
      </c>
      <c r="AX7" s="15">
        <v>5.2</v>
      </c>
      <c r="AY7" s="15">
        <v>1.2</v>
      </c>
      <c r="AZ7" s="15">
        <v>9.6999999999999993</v>
      </c>
      <c r="BA7" s="15">
        <v>-5.3</v>
      </c>
      <c r="BB7" s="15">
        <v>2</v>
      </c>
      <c r="BC7" s="15">
        <v>6.4</v>
      </c>
      <c r="BD7" s="15">
        <v>2.4</v>
      </c>
      <c r="BE7" s="15">
        <v>0.1</v>
      </c>
      <c r="BF7" s="15">
        <v>1.6</v>
      </c>
      <c r="BG7" s="15">
        <v>2.7</v>
      </c>
      <c r="BH7" s="15">
        <v>1.2</v>
      </c>
      <c r="BI7" s="15">
        <v>1.6</v>
      </c>
      <c r="BJ7" s="15">
        <v>1.3</v>
      </c>
    </row>
    <row r="8" spans="1:62" ht="15" customHeight="1" x14ac:dyDescent="0.25">
      <c r="A8" s="12" t="s">
        <v>29</v>
      </c>
      <c r="B8" s="15">
        <v>4.7</v>
      </c>
      <c r="C8" s="15">
        <v>5.2</v>
      </c>
      <c r="D8" s="15">
        <v>9.5</v>
      </c>
      <c r="E8" s="15">
        <v>1.5</v>
      </c>
      <c r="F8" s="15">
        <v>-11.6</v>
      </c>
      <c r="G8" s="15">
        <v>-7.1</v>
      </c>
      <c r="H8" s="15">
        <v>-0.6</v>
      </c>
      <c r="I8" s="15">
        <v>18.2</v>
      </c>
      <c r="J8" s="15">
        <v>1.9</v>
      </c>
      <c r="K8" s="15">
        <v>-5.8</v>
      </c>
      <c r="L8" s="15">
        <v>2.6</v>
      </c>
      <c r="M8" s="15">
        <v>-10.5</v>
      </c>
      <c r="N8" s="15">
        <v>-4.2</v>
      </c>
      <c r="O8" s="15">
        <v>-1.5</v>
      </c>
      <c r="P8" s="15">
        <v>3.2</v>
      </c>
      <c r="Q8" s="15">
        <v>-0.8</v>
      </c>
      <c r="R8" s="15">
        <v>5</v>
      </c>
      <c r="S8" s="15">
        <v>-0.2</v>
      </c>
      <c r="T8" s="15">
        <v>11.1</v>
      </c>
      <c r="U8" s="15">
        <v>0.8</v>
      </c>
      <c r="V8" s="15">
        <v>-2.1</v>
      </c>
      <c r="W8" s="15">
        <v>-4</v>
      </c>
      <c r="X8" s="15">
        <v>6.9</v>
      </c>
      <c r="Y8" s="15">
        <v>1.5</v>
      </c>
      <c r="Z8" s="15">
        <v>6</v>
      </c>
      <c r="AA8" s="15">
        <v>0.4</v>
      </c>
      <c r="AB8" s="15"/>
      <c r="AC8" s="15">
        <v>4</v>
      </c>
      <c r="AD8" s="15">
        <v>5.9</v>
      </c>
      <c r="AE8" s="15">
        <v>1.3</v>
      </c>
      <c r="AF8" s="15">
        <v>2.8</v>
      </c>
      <c r="AG8" s="15">
        <v>1.3</v>
      </c>
      <c r="AH8" s="15">
        <v>2.9</v>
      </c>
      <c r="AI8" s="15">
        <v>-5.7</v>
      </c>
      <c r="AJ8" s="15">
        <v>-3.9</v>
      </c>
      <c r="AK8" s="15">
        <v>4.5999999999999996</v>
      </c>
      <c r="AL8" s="15">
        <v>5.7</v>
      </c>
      <c r="AM8" s="15">
        <v>5.9</v>
      </c>
      <c r="AN8" s="15">
        <v>5.0999999999999996</v>
      </c>
      <c r="AO8" s="15">
        <v>0.8</v>
      </c>
      <c r="AP8" s="15">
        <v>-14.7</v>
      </c>
      <c r="AQ8" s="15">
        <v>-16</v>
      </c>
      <c r="AR8" s="15">
        <v>-3.1</v>
      </c>
      <c r="AS8" s="15">
        <v>-12.4</v>
      </c>
      <c r="AT8" s="15">
        <v>-11.8</v>
      </c>
      <c r="AU8" s="15">
        <v>6.7</v>
      </c>
      <c r="AV8" s="15">
        <v>19.7</v>
      </c>
      <c r="AW8" s="15">
        <v>24.6</v>
      </c>
      <c r="AX8" s="15">
        <v>12.7</v>
      </c>
      <c r="AY8" s="15">
        <v>9.1</v>
      </c>
      <c r="AZ8" s="15">
        <v>3.7</v>
      </c>
      <c r="BA8" s="15">
        <v>-0.4</v>
      </c>
      <c r="BB8" s="15">
        <v>5.9</v>
      </c>
      <c r="BC8" s="15">
        <v>1.1000000000000001</v>
      </c>
      <c r="BD8" s="15">
        <v>-1.5</v>
      </c>
      <c r="BE8" s="15">
        <v>-0.8</v>
      </c>
      <c r="BF8" s="15">
        <v>3.6</v>
      </c>
      <c r="BG8" s="15">
        <v>5.4</v>
      </c>
      <c r="BH8" s="15">
        <v>1.4</v>
      </c>
      <c r="BI8" s="15">
        <v>1.4</v>
      </c>
      <c r="BJ8" s="15">
        <v>1.1000000000000001</v>
      </c>
    </row>
    <row r="9" spans="1:62" ht="15" customHeight="1" x14ac:dyDescent="0.25">
      <c r="A9" s="12" t="s">
        <v>30</v>
      </c>
      <c r="B9" s="15">
        <v>10</v>
      </c>
      <c r="C9" s="15">
        <v>9</v>
      </c>
      <c r="D9" s="15">
        <v>7.5</v>
      </c>
      <c r="E9" s="15">
        <v>12.4</v>
      </c>
      <c r="F9" s="15">
        <v>4.2</v>
      </c>
      <c r="G9" s="15">
        <v>-5.2</v>
      </c>
      <c r="H9" s="15">
        <v>9.9</v>
      </c>
      <c r="I9" s="15">
        <v>-2.1</v>
      </c>
      <c r="J9" s="15">
        <v>4.5999999999999996</v>
      </c>
      <c r="K9" s="15">
        <v>7.9</v>
      </c>
      <c r="L9" s="15">
        <v>3.6</v>
      </c>
      <c r="M9" s="15">
        <v>7.6</v>
      </c>
      <c r="N9" s="15">
        <v>1.2</v>
      </c>
      <c r="O9" s="15">
        <v>1.3</v>
      </c>
      <c r="P9" s="15">
        <v>7.3</v>
      </c>
      <c r="Q9" s="15">
        <v>4</v>
      </c>
      <c r="R9" s="15">
        <v>-2.7</v>
      </c>
      <c r="S9" s="15">
        <v>5.2</v>
      </c>
      <c r="T9" s="15">
        <v>7.3</v>
      </c>
      <c r="U9" s="15">
        <v>7.5</v>
      </c>
      <c r="V9" s="15">
        <v>6.2</v>
      </c>
      <c r="W9" s="15">
        <v>5.6</v>
      </c>
      <c r="X9" s="15">
        <v>2.8</v>
      </c>
      <c r="Y9" s="15">
        <v>3.2</v>
      </c>
      <c r="Z9" s="15">
        <v>5.0999999999999996</v>
      </c>
      <c r="AA9" s="15">
        <v>6.2</v>
      </c>
      <c r="AB9" s="15"/>
      <c r="AC9" s="15">
        <v>3.9</v>
      </c>
      <c r="AD9" s="15">
        <v>8</v>
      </c>
      <c r="AE9" s="15">
        <v>5</v>
      </c>
      <c r="AF9" s="15">
        <v>7.5</v>
      </c>
      <c r="AG9" s="15">
        <v>6.5</v>
      </c>
      <c r="AH9" s="15">
        <v>0.4</v>
      </c>
      <c r="AI9" s="15">
        <v>1.6</v>
      </c>
      <c r="AJ9" s="15">
        <v>-0.9</v>
      </c>
      <c r="AK9" s="15">
        <v>3.2</v>
      </c>
      <c r="AL9" s="15">
        <v>4.2</v>
      </c>
      <c r="AM9" s="15">
        <v>3.9</v>
      </c>
      <c r="AN9" s="15">
        <v>5.0999999999999996</v>
      </c>
      <c r="AO9" s="15">
        <v>-0.7</v>
      </c>
      <c r="AP9" s="15">
        <v>-6.4</v>
      </c>
      <c r="AQ9" s="15">
        <v>6.6</v>
      </c>
      <c r="AR9" s="15">
        <v>8.9</v>
      </c>
      <c r="AS9" s="15">
        <v>3.9</v>
      </c>
      <c r="AT9" s="15">
        <v>4.2</v>
      </c>
      <c r="AU9" s="15">
        <v>8.3000000000000007</v>
      </c>
      <c r="AV9" s="15">
        <v>11</v>
      </c>
      <c r="AW9" s="15">
        <v>0.7</v>
      </c>
      <c r="AX9" s="15">
        <v>7.9</v>
      </c>
      <c r="AY9" s="15">
        <v>6</v>
      </c>
      <c r="AZ9" s="15">
        <v>1.9</v>
      </c>
      <c r="BA9" s="15">
        <v>-4.8</v>
      </c>
      <c r="BB9" s="15">
        <v>4.7</v>
      </c>
      <c r="BC9" s="15">
        <v>4.5</v>
      </c>
      <c r="BD9" s="15">
        <v>-1.2</v>
      </c>
      <c r="BE9" s="15">
        <v>-0.1</v>
      </c>
      <c r="BF9" s="15">
        <v>2.1</v>
      </c>
      <c r="BG9" s="15">
        <v>1.7</v>
      </c>
      <c r="BH9" s="15">
        <v>1.7</v>
      </c>
      <c r="BI9" s="15">
        <v>1.7</v>
      </c>
      <c r="BJ9" s="15">
        <v>1.7</v>
      </c>
    </row>
    <row r="10" spans="1:62" ht="15" customHeight="1" x14ac:dyDescent="0.25">
      <c r="A10" s="12" t="s">
        <v>31</v>
      </c>
      <c r="B10" s="15">
        <v>20</v>
      </c>
      <c r="C10" s="15">
        <v>10.199999999999999</v>
      </c>
      <c r="D10" s="15">
        <v>13.5</v>
      </c>
      <c r="E10" s="15">
        <v>9.1999999999999993</v>
      </c>
      <c r="F10" s="15">
        <v>8.6</v>
      </c>
      <c r="G10" s="15">
        <v>0.7</v>
      </c>
      <c r="H10" s="15">
        <v>13.1</v>
      </c>
      <c r="I10" s="15">
        <v>5.8</v>
      </c>
      <c r="J10" s="15">
        <v>7.8</v>
      </c>
      <c r="K10" s="15">
        <v>7.7</v>
      </c>
      <c r="L10" s="15">
        <v>4</v>
      </c>
      <c r="M10" s="15">
        <v>7</v>
      </c>
      <c r="N10" s="15">
        <v>-0.8</v>
      </c>
      <c r="O10" s="15">
        <v>5</v>
      </c>
      <c r="P10" s="15">
        <v>13.2</v>
      </c>
      <c r="Q10" s="15">
        <v>13.2</v>
      </c>
      <c r="R10" s="15">
        <v>2.6</v>
      </c>
      <c r="S10" s="15">
        <v>4.9000000000000004</v>
      </c>
      <c r="T10" s="15">
        <v>21</v>
      </c>
      <c r="U10" s="15">
        <v>12.5</v>
      </c>
      <c r="V10" s="15">
        <v>9.9</v>
      </c>
      <c r="W10" s="15">
        <v>12</v>
      </c>
      <c r="X10" s="15">
        <v>5.2</v>
      </c>
      <c r="Y10" s="15">
        <v>9.8000000000000007</v>
      </c>
      <c r="Z10" s="15">
        <v>21.8</v>
      </c>
      <c r="AA10" s="15">
        <v>19</v>
      </c>
      <c r="AB10" s="15"/>
      <c r="AC10" s="15">
        <v>4.5</v>
      </c>
      <c r="AD10" s="15">
        <v>16.7</v>
      </c>
      <c r="AE10" s="15">
        <v>12.2</v>
      </c>
      <c r="AF10" s="15">
        <v>14.8</v>
      </c>
      <c r="AG10" s="15">
        <v>25.8</v>
      </c>
      <c r="AH10" s="15">
        <v>3.5</v>
      </c>
      <c r="AI10" s="15">
        <v>-2.2000000000000002</v>
      </c>
      <c r="AJ10" s="15">
        <v>8.6999999999999993</v>
      </c>
      <c r="AK10" s="15">
        <v>14.6</v>
      </c>
      <c r="AL10" s="15">
        <v>10</v>
      </c>
      <c r="AM10" s="15">
        <v>14.1</v>
      </c>
      <c r="AN10" s="15">
        <v>7.4</v>
      </c>
      <c r="AO10" s="15">
        <v>4.5</v>
      </c>
      <c r="AP10" s="15">
        <v>-12.3</v>
      </c>
      <c r="AQ10" s="15">
        <v>13.3</v>
      </c>
      <c r="AR10" s="15">
        <v>0.8</v>
      </c>
      <c r="AS10" s="15">
        <v>0.4</v>
      </c>
      <c r="AT10" s="15">
        <v>0.1</v>
      </c>
      <c r="AU10" s="15">
        <v>3.2</v>
      </c>
      <c r="AV10" s="15">
        <v>4.8</v>
      </c>
      <c r="AW10" s="15">
        <v>5.3</v>
      </c>
      <c r="AX10" s="15">
        <v>7.7</v>
      </c>
      <c r="AY10" s="15">
        <v>5.2</v>
      </c>
      <c r="AZ10" s="15">
        <v>5.4</v>
      </c>
      <c r="BA10" s="15">
        <v>-1.8</v>
      </c>
      <c r="BB10" s="15">
        <v>11</v>
      </c>
      <c r="BC10" s="15">
        <v>5.6</v>
      </c>
      <c r="BD10" s="15">
        <v>-0.4</v>
      </c>
      <c r="BE10" s="15">
        <v>3.3</v>
      </c>
      <c r="BF10" s="15">
        <v>2.5</v>
      </c>
      <c r="BG10" s="15">
        <v>2.5</v>
      </c>
      <c r="BH10" s="15">
        <v>2.1</v>
      </c>
      <c r="BI10" s="15">
        <v>2.2000000000000002</v>
      </c>
      <c r="BJ10" s="15">
        <v>2.2000000000000002</v>
      </c>
    </row>
    <row r="11" spans="1:62" ht="15" customHeight="1" x14ac:dyDescent="0.25">
      <c r="A11" s="3"/>
      <c r="B11" s="1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row>
    <row r="12" spans="1:62" ht="15" customHeight="1" x14ac:dyDescent="0.25">
      <c r="A12" s="27" t="s">
        <v>32</v>
      </c>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row>
    <row r="13" spans="1:62" ht="15" customHeight="1" x14ac:dyDescent="0.25">
      <c r="A13" s="3" t="s">
        <v>148</v>
      </c>
      <c r="B13" s="15"/>
      <c r="C13" s="15">
        <v>2.6</v>
      </c>
      <c r="D13" s="15">
        <v>3.4</v>
      </c>
      <c r="E13" s="15">
        <v>6.9</v>
      </c>
      <c r="F13" s="15">
        <v>20.5</v>
      </c>
      <c r="G13" s="15">
        <v>6.2</v>
      </c>
      <c r="H13" s="15">
        <v>5.0999999999999996</v>
      </c>
      <c r="I13" s="15">
        <v>2.5</v>
      </c>
      <c r="J13" s="15">
        <v>0.2</v>
      </c>
      <c r="K13" s="15">
        <v>6.2</v>
      </c>
      <c r="L13" s="15">
        <v>6.9</v>
      </c>
      <c r="M13" s="15">
        <v>8.5</v>
      </c>
      <c r="N13" s="15">
        <v>4</v>
      </c>
      <c r="O13" s="15">
        <v>1.2</v>
      </c>
      <c r="P13" s="15">
        <v>4.2</v>
      </c>
      <c r="Q13" s="15">
        <v>1.7</v>
      </c>
      <c r="R13" s="15">
        <v>-6.9</v>
      </c>
      <c r="S13" s="15">
        <v>-3.1</v>
      </c>
      <c r="T13" s="15">
        <v>1.2</v>
      </c>
      <c r="U13" s="15">
        <v>3</v>
      </c>
      <c r="V13" s="15">
        <v>-1.9</v>
      </c>
      <c r="W13" s="15">
        <v>0.3</v>
      </c>
      <c r="X13" s="15">
        <v>-1.1000000000000001</v>
      </c>
      <c r="Y13" s="15">
        <v>-2.4</v>
      </c>
      <c r="Z13" s="15">
        <v>0.8</v>
      </c>
      <c r="AA13" s="15">
        <v>1</v>
      </c>
      <c r="AB13" s="15"/>
      <c r="AC13" s="15">
        <v>-0.1</v>
      </c>
      <c r="AD13" s="15">
        <v>2.2999999999999998</v>
      </c>
      <c r="AE13" s="15">
        <v>-0.9</v>
      </c>
      <c r="AF13" s="15">
        <v>-2</v>
      </c>
      <c r="AG13" s="15">
        <v>3.5</v>
      </c>
      <c r="AH13" s="15">
        <v>0.2</v>
      </c>
      <c r="AI13" s="15">
        <v>-1.1000000000000001</v>
      </c>
      <c r="AJ13" s="15">
        <v>-1.1000000000000001</v>
      </c>
      <c r="AK13" s="15">
        <v>0.1</v>
      </c>
      <c r="AL13" s="15">
        <v>0.9</v>
      </c>
      <c r="AM13" s="15">
        <v>1</v>
      </c>
      <c r="AN13" s="15">
        <v>1.5</v>
      </c>
      <c r="AO13" s="15">
        <v>1.8</v>
      </c>
      <c r="AP13" s="15">
        <v>-3.1</v>
      </c>
      <c r="AQ13" s="15">
        <v>3.2</v>
      </c>
      <c r="AR13" s="15">
        <v>2.2000000000000002</v>
      </c>
      <c r="AS13" s="15">
        <v>1.2</v>
      </c>
      <c r="AT13" s="15">
        <v>0</v>
      </c>
      <c r="AU13" s="15">
        <v>-0.5</v>
      </c>
      <c r="AV13" s="15">
        <v>1.5</v>
      </c>
      <c r="AW13" s="15">
        <v>-1.2</v>
      </c>
      <c r="AX13" s="15">
        <v>1.5</v>
      </c>
      <c r="AY13" s="15">
        <v>1</v>
      </c>
      <c r="AZ13" s="15">
        <v>1.1000000000000001</v>
      </c>
      <c r="BA13" s="15">
        <v>-0.5</v>
      </c>
      <c r="BB13" s="15">
        <v>5.5</v>
      </c>
      <c r="BC13" s="15">
        <v>12.4</v>
      </c>
      <c r="BD13" s="15">
        <v>1.8</v>
      </c>
      <c r="BE13" s="15">
        <v>1.7</v>
      </c>
      <c r="BF13" s="15">
        <v>2.6</v>
      </c>
      <c r="BG13" s="15">
        <v>2.1</v>
      </c>
      <c r="BH13" s="15">
        <v>1.7</v>
      </c>
      <c r="BI13" s="15">
        <v>1.7</v>
      </c>
      <c r="BJ13" s="15">
        <v>1.7</v>
      </c>
    </row>
    <row r="14" spans="1:62" ht="15" customHeight="1" x14ac:dyDescent="0.25">
      <c r="A14" s="12" t="s">
        <v>420</v>
      </c>
      <c r="B14" s="15"/>
      <c r="C14" s="15"/>
      <c r="D14" s="15"/>
      <c r="E14" s="15"/>
      <c r="F14" s="15"/>
      <c r="G14" s="15"/>
      <c r="H14" s="15">
        <v>8.1999999999999993</v>
      </c>
      <c r="I14" s="15">
        <v>5.7</v>
      </c>
      <c r="J14" s="15">
        <v>3.3</v>
      </c>
      <c r="K14" s="15">
        <v>4</v>
      </c>
      <c r="L14" s="15">
        <v>6</v>
      </c>
      <c r="M14" s="15">
        <v>6.7</v>
      </c>
      <c r="N14" s="15">
        <v>5.4</v>
      </c>
      <c r="O14" s="15">
        <v>2.6</v>
      </c>
      <c r="P14" s="15">
        <v>2.2999999999999998</v>
      </c>
      <c r="Q14" s="15">
        <v>2.5</v>
      </c>
      <c r="R14" s="15">
        <v>0</v>
      </c>
      <c r="S14" s="15">
        <v>-1.6</v>
      </c>
      <c r="T14" s="15">
        <v>0.6</v>
      </c>
      <c r="U14" s="15">
        <v>2.1</v>
      </c>
      <c r="V14" s="15">
        <v>2.4</v>
      </c>
      <c r="W14" s="15">
        <v>2.6</v>
      </c>
      <c r="X14" s="15">
        <v>2.4</v>
      </c>
      <c r="Y14" s="15">
        <v>2.2000000000000002</v>
      </c>
      <c r="Z14" s="15">
        <v>2.4</v>
      </c>
      <c r="AA14" s="15">
        <v>1.8</v>
      </c>
      <c r="AB14" s="15"/>
      <c r="AC14" s="15">
        <v>1.5</v>
      </c>
      <c r="AD14" s="15">
        <v>1.9</v>
      </c>
      <c r="AE14" s="15">
        <v>1.7</v>
      </c>
      <c r="AF14" s="15">
        <v>1.7</v>
      </c>
      <c r="AG14" s="15">
        <v>2</v>
      </c>
      <c r="AH14" s="15">
        <v>3.1</v>
      </c>
      <c r="AI14" s="15">
        <v>3.2</v>
      </c>
      <c r="AJ14" s="15">
        <v>1.9</v>
      </c>
      <c r="AK14" s="15">
        <v>0.9</v>
      </c>
      <c r="AL14" s="15">
        <v>1.4</v>
      </c>
      <c r="AM14" s="15">
        <v>1.5</v>
      </c>
      <c r="AN14" s="15">
        <v>1.5</v>
      </c>
      <c r="AO14" s="15">
        <v>2.2000000000000002</v>
      </c>
      <c r="AP14" s="15">
        <v>0.9</v>
      </c>
      <c r="AQ14" s="15">
        <v>1.1000000000000001</v>
      </c>
      <c r="AR14" s="15">
        <v>2.2000000000000002</v>
      </c>
      <c r="AS14" s="15">
        <v>2.1</v>
      </c>
      <c r="AT14" s="15">
        <v>1.3</v>
      </c>
      <c r="AU14" s="15">
        <v>0.6</v>
      </c>
      <c r="AV14" s="15">
        <v>0.4</v>
      </c>
      <c r="AW14" s="15">
        <v>0.3</v>
      </c>
      <c r="AX14" s="15">
        <v>1.4</v>
      </c>
      <c r="AY14" s="15">
        <v>1.4</v>
      </c>
      <c r="AZ14" s="15">
        <v>1.6</v>
      </c>
      <c r="BA14" s="15">
        <v>1.2</v>
      </c>
      <c r="BB14" s="15">
        <v>2.5</v>
      </c>
      <c r="BC14" s="15">
        <v>11.8</v>
      </c>
      <c r="BD14" s="15">
        <v>3</v>
      </c>
      <c r="BE14" s="15">
        <v>2.4</v>
      </c>
      <c r="BF14" s="15">
        <v>2.8</v>
      </c>
      <c r="BG14" s="15">
        <v>2</v>
      </c>
      <c r="BH14" s="15">
        <v>2.2000000000000002</v>
      </c>
      <c r="BI14" s="15">
        <v>2.2000000000000002</v>
      </c>
      <c r="BJ14" s="15">
        <v>2.2000000000000002</v>
      </c>
    </row>
    <row r="15" spans="1:62" ht="15" customHeight="1" x14ac:dyDescent="0.25">
      <c r="A15" s="12" t="s">
        <v>158</v>
      </c>
      <c r="B15" s="15">
        <v>8.1999999999999993</v>
      </c>
      <c r="C15" s="15">
        <v>12.7</v>
      </c>
      <c r="D15" s="15">
        <v>11.2</v>
      </c>
      <c r="E15" s="15">
        <v>12</v>
      </c>
      <c r="F15" s="15">
        <v>17.899999999999999</v>
      </c>
      <c r="G15" s="15">
        <v>17.399999999999999</v>
      </c>
      <c r="H15" s="15">
        <v>7.5</v>
      </c>
      <c r="I15" s="15">
        <v>8.3000000000000007</v>
      </c>
      <c r="J15" s="15">
        <v>8.5</v>
      </c>
      <c r="K15" s="15">
        <v>4.8</v>
      </c>
      <c r="L15" s="15">
        <v>4.2</v>
      </c>
      <c r="M15" s="15">
        <v>-0.1</v>
      </c>
      <c r="N15" s="15">
        <v>2.9</v>
      </c>
      <c r="O15" s="15">
        <v>2.4</v>
      </c>
      <c r="P15" s="15">
        <v>-0.3</v>
      </c>
      <c r="Q15" s="15">
        <v>0.9</v>
      </c>
      <c r="R15" s="15">
        <v>1.3</v>
      </c>
      <c r="S15" s="15">
        <v>1.3</v>
      </c>
      <c r="T15" s="15">
        <v>0</v>
      </c>
      <c r="U15" s="15">
        <v>0.3</v>
      </c>
      <c r="V15" s="15">
        <v>2.8</v>
      </c>
      <c r="W15" s="15">
        <v>5.8</v>
      </c>
      <c r="X15" s="15">
        <v>4.8</v>
      </c>
      <c r="Y15" s="15">
        <v>5.7</v>
      </c>
      <c r="Z15" s="15">
        <v>2.7</v>
      </c>
      <c r="AA15" s="15">
        <v>2.2000000000000002</v>
      </c>
      <c r="AB15" s="15"/>
      <c r="AC15" s="15">
        <v>1.3</v>
      </c>
      <c r="AD15" s="15">
        <v>3.9</v>
      </c>
      <c r="AE15" s="15">
        <v>4.2</v>
      </c>
      <c r="AF15" s="15">
        <v>4</v>
      </c>
      <c r="AG15" s="15">
        <v>5.2</v>
      </c>
      <c r="AH15" s="15">
        <v>4.5999999999999996</v>
      </c>
      <c r="AI15" s="15">
        <v>4.0999999999999996</v>
      </c>
      <c r="AJ15" s="15">
        <v>2.7</v>
      </c>
      <c r="AK15" s="15">
        <v>3.7</v>
      </c>
      <c r="AL15" s="15">
        <v>3.7</v>
      </c>
      <c r="AM15" s="15">
        <v>3.3</v>
      </c>
      <c r="AN15" s="15">
        <v>3.4</v>
      </c>
      <c r="AO15" s="15">
        <v>3.8</v>
      </c>
      <c r="AP15" s="15">
        <v>3.4</v>
      </c>
      <c r="AQ15" s="15">
        <v>1.7</v>
      </c>
      <c r="AR15" s="15">
        <v>2.2999999999999998</v>
      </c>
      <c r="AS15" s="15">
        <v>2.8</v>
      </c>
      <c r="AT15" s="15">
        <v>1</v>
      </c>
      <c r="AU15" s="15">
        <v>0.2</v>
      </c>
      <c r="AV15" s="15">
        <v>1.7</v>
      </c>
      <c r="AW15" s="15">
        <v>2</v>
      </c>
      <c r="AX15" s="15">
        <v>2.9</v>
      </c>
      <c r="AY15" s="15">
        <v>3</v>
      </c>
      <c r="AZ15" s="15">
        <v>2.5</v>
      </c>
      <c r="BA15" s="15">
        <v>4.3</v>
      </c>
      <c r="BB15" s="15">
        <v>0.5</v>
      </c>
      <c r="BC15" s="15">
        <v>6.7</v>
      </c>
      <c r="BD15" s="15">
        <v>5.9</v>
      </c>
      <c r="BE15" s="15">
        <v>5.2</v>
      </c>
      <c r="BF15" s="15">
        <v>6</v>
      </c>
      <c r="BG15" s="15">
        <v>2</v>
      </c>
      <c r="BH15" s="15">
        <v>5.0999999999999996</v>
      </c>
      <c r="BI15" s="15">
        <v>4.2</v>
      </c>
      <c r="BJ15" s="15">
        <v>4.5</v>
      </c>
    </row>
    <row r="16" spans="1:62" ht="15" customHeight="1" x14ac:dyDescent="0.25">
      <c r="A16" s="12" t="s">
        <v>159</v>
      </c>
      <c r="AC16" s="15">
        <v>0.3</v>
      </c>
      <c r="AD16" s="15">
        <v>1.4</v>
      </c>
      <c r="AE16" s="15">
        <v>1.1000000000000001</v>
      </c>
      <c r="AF16" s="15">
        <v>2.9</v>
      </c>
      <c r="AG16" s="15">
        <v>4.0999999999999996</v>
      </c>
      <c r="AH16" s="15">
        <v>3.7</v>
      </c>
      <c r="AI16" s="15">
        <v>4.7</v>
      </c>
      <c r="AJ16" s="15">
        <v>3.6</v>
      </c>
      <c r="AK16" s="15">
        <v>3.7</v>
      </c>
      <c r="AL16" s="15">
        <v>2.5</v>
      </c>
      <c r="AM16" s="15">
        <v>1.3</v>
      </c>
      <c r="AN16" s="15">
        <v>1.6</v>
      </c>
      <c r="AO16" s="15">
        <v>3.4</v>
      </c>
      <c r="AP16" s="15">
        <v>3.2</v>
      </c>
      <c r="AQ16" s="15">
        <v>0.6</v>
      </c>
      <c r="AR16" s="15">
        <v>1.2</v>
      </c>
      <c r="AS16" s="15">
        <v>1.5</v>
      </c>
      <c r="AT16" s="15">
        <v>0</v>
      </c>
      <c r="AU16" s="15">
        <v>0.9</v>
      </c>
      <c r="AV16" s="15">
        <v>1.4</v>
      </c>
      <c r="AW16" s="15">
        <v>2.7</v>
      </c>
      <c r="AX16" s="15">
        <v>1.4</v>
      </c>
      <c r="AY16" s="15">
        <v>4.0999999999999996</v>
      </c>
      <c r="AZ16" s="15">
        <v>3</v>
      </c>
      <c r="BA16" s="15">
        <v>2.5</v>
      </c>
      <c r="BB16" s="15">
        <v>1.7</v>
      </c>
      <c r="BC16" s="15">
        <v>4.9000000000000004</v>
      </c>
      <c r="BD16" s="15">
        <v>5.8</v>
      </c>
      <c r="BE16" s="15">
        <v>4.4000000000000004</v>
      </c>
      <c r="BF16" s="15">
        <v>6.2</v>
      </c>
      <c r="BG16" s="15">
        <v>1.8</v>
      </c>
      <c r="BH16" s="15">
        <v>5.7</v>
      </c>
      <c r="BI16" s="15">
        <v>4.5999999999999996</v>
      </c>
      <c r="BJ16" s="15">
        <v>4.3</v>
      </c>
    </row>
    <row r="17" spans="1:62" ht="15" customHeight="1" x14ac:dyDescent="0.25">
      <c r="A17" s="12" t="s">
        <v>34</v>
      </c>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v>2</v>
      </c>
      <c r="AD17" s="15">
        <v>1.6</v>
      </c>
      <c r="AE17" s="15">
        <v>1.9</v>
      </c>
      <c r="AF17" s="15">
        <v>1.9</v>
      </c>
      <c r="AG17" s="15">
        <v>3.9</v>
      </c>
      <c r="AH17" s="15">
        <v>4.2</v>
      </c>
      <c r="AI17" s="15">
        <v>3.2</v>
      </c>
      <c r="AJ17" s="15">
        <v>2.5</v>
      </c>
      <c r="AK17" s="15">
        <v>1.8</v>
      </c>
      <c r="AL17" s="15">
        <v>2.2000000000000002</v>
      </c>
      <c r="AM17" s="15">
        <v>2.1</v>
      </c>
      <c r="AN17" s="15">
        <v>2.5</v>
      </c>
      <c r="AO17" s="15">
        <v>3.4</v>
      </c>
      <c r="AP17" s="15">
        <v>-0.1</v>
      </c>
      <c r="AQ17" s="15">
        <v>0.8</v>
      </c>
      <c r="AR17" s="15">
        <v>1.5</v>
      </c>
      <c r="AS17" s="15">
        <v>0.8</v>
      </c>
      <c r="AT17" s="15">
        <v>1.3</v>
      </c>
      <c r="AU17" s="15">
        <v>0</v>
      </c>
      <c r="AV17" s="15">
        <v>0.3</v>
      </c>
      <c r="AW17" s="15">
        <v>0.5</v>
      </c>
      <c r="AX17" s="15">
        <v>1</v>
      </c>
      <c r="AY17" s="15">
        <v>2.1</v>
      </c>
      <c r="AZ17" s="15">
        <v>2.2999999999999998</v>
      </c>
      <c r="BA17" s="15">
        <v>1.8</v>
      </c>
      <c r="BB17" s="15">
        <v>3.9</v>
      </c>
      <c r="BC17" s="15">
        <v>7.5</v>
      </c>
      <c r="BD17" s="15">
        <v>5.8</v>
      </c>
      <c r="BE17" s="15">
        <v>7.7</v>
      </c>
      <c r="BF17" s="15">
        <v>2.9</v>
      </c>
      <c r="BG17" s="15">
        <v>2.1</v>
      </c>
      <c r="BH17" s="15">
        <v>2.2000000000000002</v>
      </c>
      <c r="BI17" s="15">
        <v>2.2000000000000002</v>
      </c>
      <c r="BJ17" s="15">
        <v>2.2999999999999998</v>
      </c>
    </row>
    <row r="18" spans="1:62" ht="15" customHeight="1" x14ac:dyDescent="0.25">
      <c r="A18" s="12" t="s">
        <v>35</v>
      </c>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v>6.7</v>
      </c>
      <c r="AD18" s="15">
        <v>2.1</v>
      </c>
      <c r="AE18" s="15">
        <v>1.3</v>
      </c>
      <c r="AF18" s="15">
        <v>1.7</v>
      </c>
      <c r="AG18" s="15">
        <v>4</v>
      </c>
      <c r="AH18" s="15">
        <v>3.5</v>
      </c>
      <c r="AI18" s="15">
        <v>3.8</v>
      </c>
      <c r="AJ18" s="15">
        <v>2.9</v>
      </c>
      <c r="AK18" s="15">
        <v>1.5</v>
      </c>
      <c r="AL18" s="15">
        <v>2.4</v>
      </c>
      <c r="AM18" s="15">
        <v>1.4</v>
      </c>
      <c r="AN18" s="15">
        <v>2.2000000000000002</v>
      </c>
      <c r="AO18" s="15">
        <v>2.8</v>
      </c>
      <c r="AP18" s="15">
        <v>0.7</v>
      </c>
      <c r="AQ18" s="15">
        <v>1.8</v>
      </c>
      <c r="AR18" s="15">
        <v>1.5</v>
      </c>
      <c r="AS18" s="15">
        <v>2.2999999999999998</v>
      </c>
      <c r="AT18" s="15">
        <v>0.6</v>
      </c>
      <c r="AU18" s="15">
        <v>0.4</v>
      </c>
      <c r="AV18" s="15">
        <v>0.5</v>
      </c>
      <c r="AW18" s="15">
        <v>2.2999999999999998</v>
      </c>
      <c r="AX18" s="15">
        <v>0.3</v>
      </c>
      <c r="AY18" s="15">
        <v>2.4</v>
      </c>
      <c r="AZ18" s="15">
        <v>2.9</v>
      </c>
      <c r="BA18" s="15">
        <v>-0.9</v>
      </c>
      <c r="BB18" s="15">
        <v>5.6</v>
      </c>
      <c r="BC18" s="15">
        <v>9.4</v>
      </c>
      <c r="BD18" s="15">
        <v>6.1</v>
      </c>
      <c r="BE18" s="15">
        <v>8.1999999999999993</v>
      </c>
      <c r="BF18" s="15">
        <v>3.1</v>
      </c>
      <c r="BG18" s="15">
        <v>2.5</v>
      </c>
      <c r="BH18" s="15">
        <v>2.5</v>
      </c>
      <c r="BI18" s="15">
        <v>2.4</v>
      </c>
      <c r="BJ18" s="15">
        <v>2.5</v>
      </c>
    </row>
    <row r="19" spans="1:62" ht="15" customHeight="1" x14ac:dyDescent="0.25">
      <c r="A19" s="12" t="s">
        <v>36</v>
      </c>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v>0.7</v>
      </c>
      <c r="AD19" s="15">
        <v>1.2</v>
      </c>
      <c r="AE19" s="15">
        <v>0.4</v>
      </c>
      <c r="AF19" s="15">
        <v>1.2</v>
      </c>
      <c r="AG19" s="15">
        <v>3</v>
      </c>
      <c r="AH19" s="15">
        <v>3.6</v>
      </c>
      <c r="AI19" s="15">
        <v>2.6</v>
      </c>
      <c r="AJ19" s="15">
        <v>2</v>
      </c>
      <c r="AK19" s="15">
        <v>0.8</v>
      </c>
      <c r="AL19" s="15">
        <v>0.9</v>
      </c>
      <c r="AM19" s="15">
        <v>2</v>
      </c>
      <c r="AN19" s="15">
        <v>2.4</v>
      </c>
      <c r="AO19" s="15">
        <v>3</v>
      </c>
      <c r="AP19" s="15">
        <v>0.8</v>
      </c>
      <c r="AQ19" s="15">
        <v>2.7</v>
      </c>
      <c r="AR19" s="15">
        <v>0.9</v>
      </c>
      <c r="AS19" s="15">
        <v>0.7</v>
      </c>
      <c r="AT19" s="15">
        <v>1.4</v>
      </c>
      <c r="AU19" s="15">
        <v>0.3</v>
      </c>
      <c r="AV19" s="15">
        <v>-0.2</v>
      </c>
      <c r="AW19" s="15">
        <v>-0.2</v>
      </c>
      <c r="AX19" s="15">
        <v>1.4</v>
      </c>
      <c r="AY19" s="15">
        <v>2.2000000000000002</v>
      </c>
      <c r="AZ19" s="15">
        <v>2.2000000000000002</v>
      </c>
      <c r="BA19" s="15">
        <v>1.5</v>
      </c>
      <c r="BB19" s="15">
        <v>3.4</v>
      </c>
      <c r="BC19" s="15">
        <v>7</v>
      </c>
      <c r="BD19" s="15">
        <v>4.3</v>
      </c>
      <c r="BE19" s="15">
        <v>3.5</v>
      </c>
      <c r="BF19" s="15">
        <v>3.3</v>
      </c>
      <c r="BG19" s="15">
        <v>3</v>
      </c>
      <c r="BH19" s="15">
        <v>2.5</v>
      </c>
      <c r="BI19" s="15">
        <v>2.6</v>
      </c>
      <c r="BJ19" s="15">
        <v>2.4</v>
      </c>
    </row>
    <row r="20" spans="1:62" ht="15" customHeight="1" x14ac:dyDescent="0.25">
      <c r="A20" s="12" t="s">
        <v>37</v>
      </c>
      <c r="B20" s="15">
        <v>6.7</v>
      </c>
      <c r="C20" s="15">
        <v>9.8000000000000007</v>
      </c>
      <c r="D20" s="15">
        <v>8.4</v>
      </c>
      <c r="E20" s="15">
        <v>9.3000000000000007</v>
      </c>
      <c r="F20" s="15">
        <v>11.7</v>
      </c>
      <c r="G20" s="15">
        <v>10.1</v>
      </c>
      <c r="H20" s="15">
        <v>9.4</v>
      </c>
      <c r="I20" s="15">
        <v>6.6</v>
      </c>
      <c r="J20" s="15">
        <v>5.6</v>
      </c>
      <c r="K20" s="15">
        <v>5.0999999999999996</v>
      </c>
      <c r="L20" s="15">
        <v>6.5</v>
      </c>
      <c r="M20" s="15">
        <v>5</v>
      </c>
      <c r="N20" s="15">
        <v>4.3</v>
      </c>
      <c r="O20" s="15">
        <v>1.7</v>
      </c>
      <c r="P20" s="15">
        <v>1.7</v>
      </c>
      <c r="Q20" s="15">
        <v>1.4</v>
      </c>
      <c r="R20" s="15">
        <v>-0.2</v>
      </c>
      <c r="S20" s="15">
        <v>0.7</v>
      </c>
      <c r="T20" s="15">
        <v>0.9</v>
      </c>
      <c r="U20" s="15">
        <v>1.4</v>
      </c>
      <c r="V20" s="15">
        <v>1.8</v>
      </c>
      <c r="W20" s="15">
        <v>3</v>
      </c>
      <c r="X20" s="15">
        <v>3.1</v>
      </c>
      <c r="Y20" s="15">
        <v>1.9</v>
      </c>
      <c r="Z20" s="15">
        <v>2.1</v>
      </c>
      <c r="AA20" s="15">
        <v>1.9</v>
      </c>
      <c r="AB20" s="15"/>
      <c r="AC20" s="15">
        <v>1.2</v>
      </c>
      <c r="AD20" s="15">
        <v>2.1</v>
      </c>
      <c r="AE20" s="15">
        <v>1.5</v>
      </c>
      <c r="AF20" s="15">
        <v>1.9</v>
      </c>
      <c r="AG20" s="15">
        <v>3.2</v>
      </c>
      <c r="AH20" s="15">
        <v>3.6</v>
      </c>
      <c r="AI20" s="15">
        <v>3.8</v>
      </c>
      <c r="AJ20" s="15">
        <v>2.5</v>
      </c>
      <c r="AK20" s="15">
        <v>1.5</v>
      </c>
      <c r="AL20" s="15">
        <v>1.7</v>
      </c>
      <c r="AM20" s="15">
        <v>2.5</v>
      </c>
      <c r="AN20" s="15">
        <v>2.4</v>
      </c>
      <c r="AO20" s="15">
        <v>2.2999999999999998</v>
      </c>
      <c r="AP20" s="15">
        <v>0.4</v>
      </c>
      <c r="AQ20" s="15">
        <v>1.7</v>
      </c>
      <c r="AR20" s="15">
        <v>1.2</v>
      </c>
      <c r="AS20" s="15">
        <v>1.1000000000000001</v>
      </c>
      <c r="AT20" s="15">
        <v>1.2</v>
      </c>
      <c r="AU20" s="15">
        <v>0.6</v>
      </c>
      <c r="AV20" s="15">
        <v>0</v>
      </c>
      <c r="AW20" s="15">
        <v>0.5</v>
      </c>
      <c r="AX20" s="15">
        <v>1.6</v>
      </c>
      <c r="AY20" s="15">
        <v>2.5</v>
      </c>
      <c r="AZ20" s="15">
        <v>2.7</v>
      </c>
      <c r="BA20" s="15">
        <v>2.2999999999999998</v>
      </c>
      <c r="BB20" s="15">
        <v>3.6</v>
      </c>
      <c r="BC20" s="15">
        <v>7.3</v>
      </c>
      <c r="BD20" s="15">
        <v>5.8</v>
      </c>
      <c r="BE20" s="15">
        <v>4.2</v>
      </c>
      <c r="BF20" s="15">
        <v>3.3</v>
      </c>
      <c r="BG20" s="15">
        <v>2.6</v>
      </c>
      <c r="BH20" s="15">
        <v>2.5</v>
      </c>
      <c r="BI20" s="15">
        <v>2.6</v>
      </c>
      <c r="BJ20" s="15">
        <v>2.5</v>
      </c>
    </row>
    <row r="21" spans="1:62" ht="15" customHeight="1" x14ac:dyDescent="0.25">
      <c r="A21" s="12" t="s">
        <v>38</v>
      </c>
      <c r="B21" s="15">
        <v>4.9000000000000004</v>
      </c>
      <c r="C21" s="15">
        <v>7.2</v>
      </c>
      <c r="D21" s="15">
        <v>8.1999999999999993</v>
      </c>
      <c r="E21" s="15">
        <v>7.7</v>
      </c>
      <c r="F21" s="15">
        <v>9.4</v>
      </c>
      <c r="G21" s="15">
        <v>9.9</v>
      </c>
      <c r="H21" s="15">
        <v>8.8000000000000007</v>
      </c>
      <c r="I21" s="15">
        <v>5.3</v>
      </c>
      <c r="J21" s="15">
        <v>4.9000000000000004</v>
      </c>
      <c r="K21" s="15">
        <v>5</v>
      </c>
      <c r="L21" s="15">
        <v>7.2</v>
      </c>
      <c r="M21" s="15">
        <v>7.5</v>
      </c>
      <c r="N21" s="15">
        <v>5.3</v>
      </c>
      <c r="O21" s="15">
        <v>1.9</v>
      </c>
      <c r="P21" s="15">
        <v>2.6</v>
      </c>
      <c r="Q21" s="15">
        <v>0.8</v>
      </c>
      <c r="R21" s="15">
        <v>0.1</v>
      </c>
      <c r="S21" s="15">
        <v>-1.6</v>
      </c>
      <c r="T21" s="15">
        <v>1.5</v>
      </c>
      <c r="U21" s="15">
        <v>1.6</v>
      </c>
      <c r="V21" s="15">
        <v>1.3</v>
      </c>
      <c r="W21" s="15">
        <v>3.3</v>
      </c>
      <c r="X21" s="15">
        <v>2</v>
      </c>
      <c r="Y21" s="15">
        <v>1.5</v>
      </c>
      <c r="Z21" s="15">
        <v>1.8</v>
      </c>
      <c r="AA21" s="15">
        <v>1.2</v>
      </c>
      <c r="AB21" s="15"/>
      <c r="AC21" s="15">
        <v>0.8</v>
      </c>
      <c r="AD21" s="15">
        <v>2.4</v>
      </c>
      <c r="AE21" s="15">
        <v>1.9</v>
      </c>
      <c r="AF21" s="15">
        <v>0.8</v>
      </c>
      <c r="AG21" s="15">
        <v>3.2</v>
      </c>
      <c r="AH21" s="15">
        <v>3.5</v>
      </c>
      <c r="AI21" s="15">
        <v>4</v>
      </c>
      <c r="AJ21" s="15">
        <v>2.1</v>
      </c>
      <c r="AK21" s="15">
        <v>0.7</v>
      </c>
      <c r="AL21" s="15">
        <v>1.8</v>
      </c>
      <c r="AM21" s="15">
        <v>2.5</v>
      </c>
      <c r="AN21" s="15">
        <v>2.1</v>
      </c>
      <c r="AO21" s="15">
        <v>1.8</v>
      </c>
      <c r="AP21" s="15">
        <v>0.1</v>
      </c>
      <c r="AQ21" s="15">
        <v>0.5</v>
      </c>
      <c r="AR21" s="15">
        <v>0.2</v>
      </c>
      <c r="AS21" s="15">
        <v>1.5</v>
      </c>
      <c r="AT21" s="15">
        <v>0.5</v>
      </c>
      <c r="AU21" s="15">
        <v>0.1</v>
      </c>
      <c r="AV21" s="15">
        <v>1</v>
      </c>
      <c r="AW21" s="15">
        <v>0.1</v>
      </c>
      <c r="AX21" s="15">
        <v>1.5</v>
      </c>
      <c r="AY21" s="15">
        <v>2.2999999999999998</v>
      </c>
      <c r="AZ21" s="15">
        <v>2.6</v>
      </c>
      <c r="BA21" s="15">
        <v>2.2999999999999998</v>
      </c>
      <c r="BB21" s="15">
        <v>2.1</v>
      </c>
      <c r="BC21" s="15">
        <v>6.2</v>
      </c>
      <c r="BD21" s="15">
        <v>8.4</v>
      </c>
      <c r="BE21" s="15">
        <v>4.8</v>
      </c>
      <c r="BF21" s="15">
        <v>3.8</v>
      </c>
      <c r="BG21" s="15">
        <v>2.6</v>
      </c>
      <c r="BH21" s="15">
        <v>2.4</v>
      </c>
      <c r="BI21" s="15">
        <v>2.6</v>
      </c>
      <c r="BJ21" s="15">
        <v>2.4</v>
      </c>
    </row>
    <row r="22" spans="1:62" ht="15" customHeight="1" x14ac:dyDescent="0.25">
      <c r="A22" s="12" t="s">
        <v>151</v>
      </c>
      <c r="B22" s="15">
        <v>8.1999999999999993</v>
      </c>
      <c r="C22" s="15">
        <v>11.4</v>
      </c>
      <c r="D22" s="15">
        <v>13.6</v>
      </c>
      <c r="E22" s="15">
        <v>12</v>
      </c>
      <c r="F22" s="15">
        <v>14.3</v>
      </c>
      <c r="G22" s="15">
        <v>12.5</v>
      </c>
      <c r="H22" s="15">
        <v>9</v>
      </c>
      <c r="I22" s="15">
        <v>7.6</v>
      </c>
      <c r="J22" s="15">
        <v>6.5</v>
      </c>
      <c r="K22" s="15">
        <v>5.6</v>
      </c>
      <c r="L22" s="15">
        <v>4.7</v>
      </c>
      <c r="M22" s="15">
        <v>4</v>
      </c>
      <c r="N22" s="15">
        <v>7.6</v>
      </c>
      <c r="O22" s="15">
        <v>3.3</v>
      </c>
      <c r="P22" s="15">
        <v>1.2</v>
      </c>
      <c r="Q22" s="15">
        <v>3</v>
      </c>
      <c r="R22" s="15">
        <v>2.1</v>
      </c>
      <c r="S22" s="15">
        <v>1.1000000000000001</v>
      </c>
      <c r="T22" s="15">
        <v>0.9</v>
      </c>
      <c r="U22" s="15">
        <v>1.8</v>
      </c>
      <c r="V22" s="15">
        <v>3</v>
      </c>
      <c r="W22" s="15">
        <v>3.9</v>
      </c>
      <c r="X22" s="15">
        <v>4.4000000000000004</v>
      </c>
      <c r="Y22" s="15">
        <v>3.4</v>
      </c>
      <c r="Z22" s="15">
        <v>1.5</v>
      </c>
      <c r="AA22" s="15">
        <v>1.5</v>
      </c>
      <c r="AB22" s="15"/>
      <c r="AC22" s="15">
        <v>2.1</v>
      </c>
      <c r="AD22" s="15">
        <v>2.7</v>
      </c>
      <c r="AE22" s="15">
        <v>3.3</v>
      </c>
      <c r="AF22" s="15">
        <v>3.2</v>
      </c>
      <c r="AG22" s="15">
        <v>3.2</v>
      </c>
      <c r="AH22" s="15">
        <v>4.2</v>
      </c>
      <c r="AI22" s="15">
        <v>3.5</v>
      </c>
      <c r="AJ22" s="15">
        <v>2.7</v>
      </c>
      <c r="AK22" s="15">
        <v>1.5</v>
      </c>
      <c r="AL22" s="15">
        <v>0.8</v>
      </c>
      <c r="AM22" s="15">
        <v>1.9</v>
      </c>
      <c r="AN22" s="15">
        <v>1.8</v>
      </c>
      <c r="AO22" s="15">
        <v>3.3</v>
      </c>
      <c r="AP22" s="15">
        <v>2.7</v>
      </c>
      <c r="AQ22" s="15">
        <v>1</v>
      </c>
      <c r="AR22" s="15">
        <v>1.2</v>
      </c>
      <c r="AS22" s="15">
        <v>1.6</v>
      </c>
      <c r="AT22" s="15">
        <v>1.2</v>
      </c>
      <c r="AU22" s="15">
        <v>1</v>
      </c>
      <c r="AV22" s="15">
        <v>1.2</v>
      </c>
      <c r="AW22" s="15">
        <v>1.5</v>
      </c>
      <c r="AX22" s="15">
        <v>1.6</v>
      </c>
      <c r="AY22" s="15">
        <v>2</v>
      </c>
      <c r="AZ22" s="15">
        <v>2.2999999999999998</v>
      </c>
      <c r="BA22" s="15">
        <v>2.8</v>
      </c>
      <c r="BB22" s="15">
        <v>1.9</v>
      </c>
      <c r="BC22" s="15">
        <v>3</v>
      </c>
      <c r="BD22" s="15">
        <v>6</v>
      </c>
      <c r="BE22" s="15">
        <v>6.5</v>
      </c>
      <c r="BF22" s="15">
        <v>4.8</v>
      </c>
      <c r="BG22" s="15">
        <v>4.0999999999999996</v>
      </c>
      <c r="BH22" s="15">
        <v>3.6</v>
      </c>
      <c r="BI22" s="15">
        <v>3.4</v>
      </c>
      <c r="BJ22" s="15">
        <v>3.2</v>
      </c>
    </row>
    <row r="23" spans="1:62" ht="15" customHeight="1" x14ac:dyDescent="0.25">
      <c r="A23" s="3"/>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row>
    <row r="24" spans="1:62" ht="15" customHeight="1" x14ac:dyDescent="0.25">
      <c r="A24" s="20" t="s">
        <v>39</v>
      </c>
      <c r="B24" s="1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row>
    <row r="25" spans="1:62" ht="15" customHeight="1" x14ac:dyDescent="0.25">
      <c r="A25" s="27" t="s">
        <v>40</v>
      </c>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row>
    <row r="26" spans="1:62" ht="15" customHeight="1" x14ac:dyDescent="0.25">
      <c r="A26" s="12" t="s">
        <v>41</v>
      </c>
      <c r="B26" s="15">
        <v>60.5</v>
      </c>
      <c r="C26" s="15">
        <v>68.7</v>
      </c>
      <c r="D26" s="15">
        <v>77.3</v>
      </c>
      <c r="E26" s="15">
        <v>88.5</v>
      </c>
      <c r="F26" s="15">
        <v>100.5</v>
      </c>
      <c r="G26" s="15">
        <v>111.1</v>
      </c>
      <c r="H26" s="15">
        <v>126.6</v>
      </c>
      <c r="I26" s="15">
        <v>136.9</v>
      </c>
      <c r="J26" s="15">
        <v>147.80000000000001</v>
      </c>
      <c r="K26" s="15">
        <v>158.4</v>
      </c>
      <c r="L26" s="15">
        <v>170.8</v>
      </c>
      <c r="M26" s="15">
        <v>180.3</v>
      </c>
      <c r="N26" s="15">
        <v>186.3</v>
      </c>
      <c r="O26" s="15">
        <v>192.7</v>
      </c>
      <c r="P26" s="15">
        <v>203.2</v>
      </c>
      <c r="Q26" s="15">
        <v>210</v>
      </c>
      <c r="R26" s="15">
        <v>217.1</v>
      </c>
      <c r="S26" s="15">
        <v>219.9</v>
      </c>
      <c r="T26" s="15">
        <v>230.2</v>
      </c>
      <c r="U26" s="15">
        <v>243.7</v>
      </c>
      <c r="V26" s="15">
        <v>257.89999999999998</v>
      </c>
      <c r="W26" s="15">
        <v>272.8</v>
      </c>
      <c r="X26" s="15">
        <v>285.10000000000002</v>
      </c>
      <c r="Y26" s="15">
        <v>293.60000000000002</v>
      </c>
      <c r="Z26" s="15">
        <v>308.89999999999998</v>
      </c>
      <c r="AA26" s="15">
        <v>325.3</v>
      </c>
      <c r="AB26" s="15">
        <v>330</v>
      </c>
      <c r="AC26" s="15">
        <v>345.3</v>
      </c>
      <c r="AD26" s="15">
        <v>369.7</v>
      </c>
      <c r="AE26" s="15">
        <v>394.8</v>
      </c>
      <c r="AF26" s="15">
        <v>420.1</v>
      </c>
      <c r="AG26" s="15">
        <v>452.2</v>
      </c>
      <c r="AH26" s="15">
        <v>482.9</v>
      </c>
      <c r="AI26" s="15">
        <v>502.9</v>
      </c>
      <c r="AJ26" s="15">
        <v>514.9</v>
      </c>
      <c r="AK26" s="15">
        <v>531.6</v>
      </c>
      <c r="AL26" s="15">
        <v>553.1</v>
      </c>
      <c r="AM26" s="15">
        <v>587.4</v>
      </c>
      <c r="AN26" s="15">
        <v>622.79999999999995</v>
      </c>
      <c r="AO26" s="15">
        <v>651.29999999999995</v>
      </c>
      <c r="AP26" s="15">
        <v>630.20000000000005</v>
      </c>
      <c r="AQ26" s="15">
        <v>643</v>
      </c>
      <c r="AR26" s="15">
        <v>656</v>
      </c>
      <c r="AS26" s="15">
        <v>658.2</v>
      </c>
      <c r="AT26" s="15">
        <v>665.6</v>
      </c>
      <c r="AU26" s="15">
        <v>678.6</v>
      </c>
      <c r="AV26" s="15">
        <v>699.2</v>
      </c>
      <c r="AW26" s="15">
        <v>720.2</v>
      </c>
      <c r="AX26" s="15">
        <v>750.9</v>
      </c>
      <c r="AY26" s="15">
        <v>787.3</v>
      </c>
      <c r="AZ26" s="15">
        <v>829.8</v>
      </c>
      <c r="BA26" s="15">
        <v>816.5</v>
      </c>
      <c r="BB26" s="15">
        <v>891.5</v>
      </c>
      <c r="BC26" s="15">
        <v>993.8</v>
      </c>
      <c r="BD26" s="15">
        <v>1067.5999999999999</v>
      </c>
      <c r="BE26" s="15">
        <v>1132.7</v>
      </c>
      <c r="BF26" s="15">
        <v>1196</v>
      </c>
      <c r="BG26" s="15">
        <v>1247.0999999999999</v>
      </c>
      <c r="BH26" s="15">
        <v>1297.0999999999999</v>
      </c>
      <c r="BI26" s="15">
        <v>1350.3</v>
      </c>
      <c r="BJ26" s="15">
        <v>1399.8</v>
      </c>
    </row>
    <row r="27" spans="1:62" ht="15" customHeight="1" x14ac:dyDescent="0.25">
      <c r="A27" s="12" t="s">
        <v>177</v>
      </c>
      <c r="B27" s="1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v>8.6</v>
      </c>
      <c r="AZ27" s="15">
        <v>7.5</v>
      </c>
      <c r="BA27" s="15">
        <v>6.2</v>
      </c>
      <c r="BB27" s="15">
        <v>5.6</v>
      </c>
      <c r="BC27" s="15">
        <v>4</v>
      </c>
      <c r="BD27" s="15">
        <v>3.6</v>
      </c>
      <c r="BE27" s="15">
        <v>3.4</v>
      </c>
      <c r="BF27" s="15">
        <v>3.2</v>
      </c>
      <c r="BG27" s="15">
        <v>2.9</v>
      </c>
      <c r="BH27" s="15">
        <v>2.8</v>
      </c>
      <c r="BI27" s="15">
        <v>2.7</v>
      </c>
      <c r="BJ27" s="15">
        <v>2.7</v>
      </c>
    </row>
    <row r="28" spans="1:62" ht="15" customHeight="1" x14ac:dyDescent="0.25">
      <c r="A28" s="12" t="s">
        <v>42</v>
      </c>
      <c r="B28" s="19">
        <v>13039</v>
      </c>
      <c r="C28" s="19">
        <v>13194</v>
      </c>
      <c r="D28" s="19">
        <v>13329</v>
      </c>
      <c r="E28" s="19">
        <v>13439</v>
      </c>
      <c r="F28" s="19">
        <v>13545</v>
      </c>
      <c r="G28" s="19">
        <v>13666</v>
      </c>
      <c r="H28" s="19">
        <v>13774</v>
      </c>
      <c r="I28" s="19">
        <v>13856</v>
      </c>
      <c r="J28" s="19">
        <v>13942</v>
      </c>
      <c r="K28" s="19">
        <v>14038</v>
      </c>
      <c r="L28" s="19">
        <v>14150</v>
      </c>
      <c r="M28" s="19">
        <v>14247</v>
      </c>
      <c r="N28" s="19">
        <v>14313</v>
      </c>
      <c r="O28" s="19">
        <v>14367</v>
      </c>
      <c r="P28" s="19">
        <v>14424</v>
      </c>
      <c r="Q28" s="19">
        <v>14492</v>
      </c>
      <c r="R28" s="19">
        <v>14572</v>
      </c>
      <c r="S28" s="19">
        <v>14665</v>
      </c>
      <c r="T28" s="19">
        <v>14760</v>
      </c>
      <c r="U28" s="19">
        <v>14849</v>
      </c>
      <c r="V28" s="19">
        <v>14952</v>
      </c>
      <c r="W28" s="19">
        <v>15070</v>
      </c>
      <c r="X28" s="19">
        <v>15184</v>
      </c>
      <c r="Y28" s="19">
        <v>15290</v>
      </c>
      <c r="Z28" s="19">
        <v>15383</v>
      </c>
      <c r="AA28" s="19">
        <v>15459</v>
      </c>
      <c r="AB28" s="19">
        <v>15424</v>
      </c>
      <c r="AC28" s="19">
        <v>15494</v>
      </c>
      <c r="AD28" s="19">
        <v>15567</v>
      </c>
      <c r="AE28" s="19">
        <v>15654</v>
      </c>
      <c r="AF28" s="19">
        <v>15760</v>
      </c>
      <c r="AG28" s="19">
        <v>15864</v>
      </c>
      <c r="AH28" s="19">
        <v>15987</v>
      </c>
      <c r="AI28" s="19">
        <v>16105</v>
      </c>
      <c r="AJ28" s="19">
        <v>16193</v>
      </c>
      <c r="AK28" s="19">
        <v>16258</v>
      </c>
      <c r="AL28" s="19">
        <v>16306</v>
      </c>
      <c r="AM28" s="19">
        <v>16334</v>
      </c>
      <c r="AN28" s="19">
        <v>16358</v>
      </c>
      <c r="AO28" s="19">
        <v>16405</v>
      </c>
      <c r="AP28" s="19">
        <v>16486</v>
      </c>
      <c r="AQ28" s="19">
        <v>16575</v>
      </c>
      <c r="AR28" s="19">
        <v>16656</v>
      </c>
      <c r="AS28" s="19">
        <v>16730</v>
      </c>
      <c r="AT28" s="19">
        <v>16780</v>
      </c>
      <c r="AU28" s="19">
        <v>16829</v>
      </c>
      <c r="AV28" s="19">
        <v>16901</v>
      </c>
      <c r="AW28" s="19">
        <v>16979</v>
      </c>
      <c r="AX28" s="19">
        <v>17082</v>
      </c>
      <c r="AY28" s="19">
        <v>17181</v>
      </c>
      <c r="AZ28" s="19">
        <v>17282</v>
      </c>
      <c r="BA28" s="19">
        <v>17408</v>
      </c>
      <c r="BB28" s="19">
        <v>17475</v>
      </c>
      <c r="BC28" s="19">
        <v>17591</v>
      </c>
      <c r="BD28" s="19">
        <v>17811</v>
      </c>
      <c r="BE28" s="19">
        <v>17943</v>
      </c>
      <c r="BF28" s="19">
        <v>18050</v>
      </c>
      <c r="BG28" s="19">
        <v>18145</v>
      </c>
      <c r="BH28" s="19">
        <v>18230</v>
      </c>
      <c r="BI28" s="19">
        <v>18310</v>
      </c>
      <c r="BJ28" s="19">
        <v>18385</v>
      </c>
    </row>
    <row r="29" spans="1:62" ht="15" customHeight="1" x14ac:dyDescent="0.25">
      <c r="A29" s="12" t="s">
        <v>168</v>
      </c>
      <c r="B29" s="19">
        <v>5312</v>
      </c>
      <c r="C29" s="19">
        <v>5385</v>
      </c>
      <c r="D29" s="19">
        <v>5455</v>
      </c>
      <c r="E29" s="19">
        <v>5505</v>
      </c>
      <c r="F29" s="19">
        <v>5587</v>
      </c>
      <c r="G29" s="19">
        <v>5670</v>
      </c>
      <c r="H29" s="19">
        <v>5752</v>
      </c>
      <c r="I29" s="19">
        <v>5806</v>
      </c>
      <c r="J29" s="19">
        <v>5862</v>
      </c>
      <c r="K29" s="19">
        <v>5967</v>
      </c>
      <c r="L29" s="19">
        <v>6041</v>
      </c>
      <c r="M29" s="19">
        <v>6125</v>
      </c>
      <c r="N29" s="19">
        <v>6189</v>
      </c>
      <c r="O29" s="19">
        <v>6277</v>
      </c>
      <c r="P29" s="19">
        <v>6297</v>
      </c>
      <c r="Q29" s="19">
        <v>6355</v>
      </c>
      <c r="R29" s="19">
        <v>6441</v>
      </c>
      <c r="S29" s="19">
        <v>6610</v>
      </c>
      <c r="T29" s="19">
        <v>6688</v>
      </c>
      <c r="U29" s="19">
        <v>6813</v>
      </c>
      <c r="V29" s="19">
        <v>6950</v>
      </c>
      <c r="W29" s="19">
        <v>7022</v>
      </c>
      <c r="X29" s="19">
        <v>7128</v>
      </c>
      <c r="Y29" s="19">
        <v>7194</v>
      </c>
      <c r="Z29" s="19">
        <v>7307</v>
      </c>
      <c r="AA29" s="19">
        <v>7426</v>
      </c>
      <c r="AB29" s="19">
        <v>7674</v>
      </c>
      <c r="AC29" s="19">
        <v>7836</v>
      </c>
      <c r="AD29" s="19">
        <v>7972</v>
      </c>
      <c r="AE29" s="19">
        <v>8092</v>
      </c>
      <c r="AF29" s="19">
        <v>8205</v>
      </c>
      <c r="AG29" s="19">
        <v>8306</v>
      </c>
      <c r="AH29" s="19">
        <v>8385</v>
      </c>
      <c r="AI29" s="19">
        <v>8435</v>
      </c>
      <c r="AJ29" s="19">
        <v>8451</v>
      </c>
      <c r="AK29" s="19">
        <v>8502</v>
      </c>
      <c r="AL29" s="19">
        <v>8580</v>
      </c>
      <c r="AM29" s="19">
        <v>8631</v>
      </c>
      <c r="AN29" s="19">
        <v>8797</v>
      </c>
      <c r="AO29" s="19">
        <v>8950</v>
      </c>
      <c r="AP29" s="19">
        <v>9017</v>
      </c>
      <c r="AQ29" s="19">
        <v>8988</v>
      </c>
      <c r="AR29" s="19">
        <v>8987</v>
      </c>
      <c r="AS29" s="19">
        <v>9118</v>
      </c>
      <c r="AT29" s="19">
        <v>9187</v>
      </c>
      <c r="AU29" s="19">
        <v>9145</v>
      </c>
      <c r="AV29" s="19">
        <v>9182</v>
      </c>
      <c r="AW29" s="19">
        <v>9215</v>
      </c>
      <c r="AX29" s="19">
        <v>9290</v>
      </c>
      <c r="AY29" s="19">
        <v>9398</v>
      </c>
      <c r="AZ29" s="19">
        <v>9540</v>
      </c>
      <c r="BA29" s="19">
        <v>9581</v>
      </c>
      <c r="BB29" s="19">
        <v>9663</v>
      </c>
      <c r="BC29" s="19">
        <v>9898</v>
      </c>
      <c r="BD29" s="19">
        <v>10096</v>
      </c>
      <c r="BE29" s="19">
        <v>10190</v>
      </c>
      <c r="BF29" s="19">
        <v>10240</v>
      </c>
      <c r="BG29" s="19">
        <v>10325</v>
      </c>
      <c r="BH29" s="19">
        <v>10405</v>
      </c>
      <c r="BI29" s="19">
        <v>10505</v>
      </c>
      <c r="BJ29" s="19">
        <v>10575</v>
      </c>
    </row>
    <row r="30" spans="1:62" ht="15" customHeight="1" x14ac:dyDescent="0.25">
      <c r="A30" s="12" t="s">
        <v>160</v>
      </c>
      <c r="B30" s="19">
        <v>5559</v>
      </c>
      <c r="C30" s="19">
        <v>6353</v>
      </c>
      <c r="D30" s="19">
        <v>7034</v>
      </c>
      <c r="E30" s="19">
        <v>7941</v>
      </c>
      <c r="F30" s="19">
        <v>8849</v>
      </c>
      <c r="G30" s="19">
        <v>10437</v>
      </c>
      <c r="H30" s="19">
        <v>11685</v>
      </c>
      <c r="I30" s="19">
        <v>12706</v>
      </c>
      <c r="J30" s="19">
        <v>13613</v>
      </c>
      <c r="K30" s="19">
        <v>14294</v>
      </c>
      <c r="L30" s="19">
        <v>15202</v>
      </c>
      <c r="M30" s="19">
        <v>15882</v>
      </c>
      <c r="N30" s="19">
        <v>16336</v>
      </c>
      <c r="O30" s="19">
        <v>17244</v>
      </c>
      <c r="P30" s="19">
        <v>17697</v>
      </c>
      <c r="Q30" s="19">
        <v>18151</v>
      </c>
      <c r="R30" s="19">
        <v>18605</v>
      </c>
      <c r="S30" s="19">
        <v>18605</v>
      </c>
      <c r="T30" s="19">
        <v>18605</v>
      </c>
      <c r="U30" s="19">
        <v>18605</v>
      </c>
      <c r="V30" s="19">
        <v>19059</v>
      </c>
      <c r="W30" s="19">
        <v>19966</v>
      </c>
      <c r="X30" s="19">
        <v>20874</v>
      </c>
      <c r="Y30" s="19">
        <v>21781</v>
      </c>
      <c r="Z30" s="19">
        <v>21781</v>
      </c>
      <c r="AA30" s="19">
        <v>22235</v>
      </c>
      <c r="AB30" s="19">
        <v>22235</v>
      </c>
      <c r="AC30" s="19">
        <v>22689</v>
      </c>
      <c r="AD30" s="19">
        <v>23143</v>
      </c>
      <c r="AE30" s="19">
        <v>23597</v>
      </c>
      <c r="AF30" s="19">
        <v>24050</v>
      </c>
      <c r="AG30" s="19">
        <v>24958</v>
      </c>
      <c r="AH30" s="19">
        <v>27000</v>
      </c>
      <c r="AI30" s="19">
        <v>28000</v>
      </c>
      <c r="AJ30" s="19">
        <v>28500</v>
      </c>
      <c r="AK30" s="19">
        <v>29000</v>
      </c>
      <c r="AL30" s="19">
        <v>28500</v>
      </c>
      <c r="AM30" s="19">
        <v>29500</v>
      </c>
      <c r="AN30" s="19">
        <v>30000</v>
      </c>
      <c r="AO30" s="19">
        <v>31500</v>
      </c>
      <c r="AP30" s="19">
        <v>32500</v>
      </c>
      <c r="AQ30" s="19">
        <v>32500</v>
      </c>
      <c r="AR30" s="19">
        <v>33000</v>
      </c>
      <c r="AS30" s="19">
        <v>33000</v>
      </c>
      <c r="AT30" s="19">
        <v>32500</v>
      </c>
      <c r="AU30" s="19">
        <v>33000</v>
      </c>
      <c r="AV30" s="19">
        <v>33000</v>
      </c>
      <c r="AW30" s="19">
        <v>33500</v>
      </c>
      <c r="AX30" s="19">
        <v>34000</v>
      </c>
      <c r="AY30" s="19">
        <v>34500</v>
      </c>
      <c r="AZ30" s="19">
        <v>35000</v>
      </c>
      <c r="BA30" s="19">
        <v>36500</v>
      </c>
      <c r="BB30" s="19">
        <v>37500</v>
      </c>
      <c r="BC30" s="19">
        <v>39000</v>
      </c>
      <c r="BD30" s="19">
        <v>41500</v>
      </c>
      <c r="BE30" s="19">
        <v>44500</v>
      </c>
      <c r="BF30" s="19">
        <v>46500</v>
      </c>
      <c r="BG30" s="19">
        <v>48500</v>
      </c>
      <c r="BH30" s="19">
        <v>50500</v>
      </c>
      <c r="BI30" s="19">
        <v>52500</v>
      </c>
      <c r="BJ30" s="19">
        <v>54000</v>
      </c>
    </row>
    <row r="31" spans="1:62" ht="15" customHeight="1" x14ac:dyDescent="0.25">
      <c r="A31" s="12" t="s">
        <v>43</v>
      </c>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v>-3.3</v>
      </c>
      <c r="AC31" s="15">
        <v>-1.1000000000000001</v>
      </c>
      <c r="AD31" s="15">
        <v>-1.2</v>
      </c>
      <c r="AE31" s="15">
        <v>-1.5</v>
      </c>
      <c r="AF31" s="15">
        <v>-0.7</v>
      </c>
      <c r="AG31" s="15">
        <v>-0.3</v>
      </c>
      <c r="AH31" s="15">
        <v>-1.5</v>
      </c>
      <c r="AI31" s="15">
        <v>-1.9</v>
      </c>
      <c r="AJ31" s="15">
        <v>-1.8</v>
      </c>
      <c r="AK31" s="15">
        <v>-0.5</v>
      </c>
      <c r="AL31" s="15">
        <v>0.5</v>
      </c>
      <c r="AM31" s="15">
        <v>0.1</v>
      </c>
      <c r="AN31" s="15">
        <v>-1.1000000000000001</v>
      </c>
      <c r="AO31" s="15">
        <v>-1.1000000000000001</v>
      </c>
      <c r="AP31" s="15">
        <v>-3.4</v>
      </c>
      <c r="AQ31" s="15">
        <v>-3.9</v>
      </c>
      <c r="AR31" s="15">
        <v>-3.6</v>
      </c>
      <c r="AS31" s="15">
        <v>-2.1</v>
      </c>
      <c r="AT31" s="15">
        <v>-0.7</v>
      </c>
      <c r="AU31" s="15">
        <v>-0.6</v>
      </c>
      <c r="AV31" s="15">
        <v>-0.9</v>
      </c>
      <c r="AW31" s="15">
        <v>0.3</v>
      </c>
      <c r="AX31" s="15">
        <v>0.6</v>
      </c>
      <c r="AY31" s="15">
        <v>0.9</v>
      </c>
      <c r="AZ31" s="15">
        <v>0.9</v>
      </c>
      <c r="BA31" s="15">
        <v>-0.9</v>
      </c>
      <c r="BB31" s="15">
        <v>-1.9</v>
      </c>
      <c r="BC31" s="15">
        <v>-1.2</v>
      </c>
      <c r="BD31" s="15">
        <v>-0.9</v>
      </c>
      <c r="BE31" s="15">
        <v>0.1</v>
      </c>
      <c r="BF31" s="15">
        <v>-1.3</v>
      </c>
      <c r="BG31" s="15">
        <v>-1.1000000000000001</v>
      </c>
      <c r="BH31" s="15">
        <v>-1</v>
      </c>
      <c r="BI31" s="15">
        <v>-1.2</v>
      </c>
      <c r="BJ31" s="15">
        <v>-1.7</v>
      </c>
    </row>
    <row r="32" spans="1:62" ht="15" customHeight="1" x14ac:dyDescent="0.25">
      <c r="A32" s="14"/>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row>
    <row r="33" spans="1:62" ht="15" customHeight="1" x14ac:dyDescent="0.2">
      <c r="A33" s="26" t="s">
        <v>162</v>
      </c>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row>
    <row r="34" spans="1:62" ht="15" customHeight="1" x14ac:dyDescent="0.25">
      <c r="A34" s="97" t="s">
        <v>176</v>
      </c>
      <c r="B34" s="1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row>
    <row r="35" spans="1:62" x14ac:dyDescent="0.2">
      <c r="A35" s="26" t="s">
        <v>161</v>
      </c>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row>
    <row r="36" spans="1:62" ht="15" customHeight="1" x14ac:dyDescent="0.25">
      <c r="A36" s="24" t="s">
        <v>170</v>
      </c>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row>
    <row r="37" spans="1:62" ht="15" x14ac:dyDescent="0.25">
      <c r="A37" s="24" t="s">
        <v>434</v>
      </c>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5"/>
      <c r="BG37" s="25"/>
      <c r="BH37" s="25"/>
      <c r="BI37" s="25"/>
      <c r="BJ37" s="25"/>
    </row>
    <row r="38" spans="1:62" ht="15" customHeight="1" x14ac:dyDescent="0.25">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row>
    <row r="39" spans="1:62" ht="15" customHeight="1" x14ac:dyDescent="0.2"/>
    <row r="40" spans="1:62" ht="15" customHeight="1" x14ac:dyDescent="0.2"/>
  </sheetData>
  <hyperlinks>
    <hyperlink ref="A1" location="contents!A1" display="to contents" xr:uid="{00000000-0004-0000-0400-000000000000}"/>
  </hyperlink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J33"/>
  <sheetViews>
    <sheetView workbookViewId="0"/>
  </sheetViews>
  <sheetFormatPr defaultColWidth="11.42578125" defaultRowHeight="12.75" x14ac:dyDescent="0.2"/>
  <cols>
    <col min="1" max="1" width="50.7109375" customWidth="1"/>
    <col min="2" max="26" width="8" customWidth="1"/>
    <col min="27" max="28" width="15.7109375" customWidth="1"/>
    <col min="29" max="63" width="8" customWidth="1"/>
  </cols>
  <sheetData>
    <row r="1" spans="1:62" x14ac:dyDescent="0.2">
      <c r="A1" s="1" t="s">
        <v>443</v>
      </c>
      <c r="AB1" s="13"/>
      <c r="AC1" s="13"/>
      <c r="AD1" s="13"/>
      <c r="AE1" s="13"/>
      <c r="AF1" s="13"/>
      <c r="AG1" s="13"/>
      <c r="AH1" s="13"/>
      <c r="AI1" s="13"/>
      <c r="AJ1" s="13"/>
      <c r="AK1" s="13"/>
      <c r="AL1" s="13"/>
      <c r="AM1" s="13"/>
      <c r="AN1" s="13"/>
      <c r="AO1" s="13"/>
      <c r="AP1" s="13"/>
      <c r="AQ1" s="13"/>
      <c r="AR1" s="13"/>
      <c r="AS1" s="13"/>
      <c r="AT1" s="13"/>
      <c r="AU1" s="13"/>
      <c r="AV1" s="13"/>
      <c r="AW1" s="13"/>
      <c r="AX1" s="13"/>
      <c r="AY1" s="13"/>
      <c r="AZ1" s="13"/>
      <c r="BA1" s="13"/>
      <c r="BB1" s="13"/>
      <c r="BC1" s="13"/>
      <c r="BD1" s="13"/>
      <c r="BE1" s="13"/>
      <c r="BF1" s="13"/>
      <c r="BG1" s="13"/>
      <c r="BH1" s="13"/>
      <c r="BI1" s="13"/>
      <c r="BJ1" s="13"/>
    </row>
    <row r="2" spans="1:62" x14ac:dyDescent="0.2">
      <c r="A2" s="13"/>
      <c r="AB2" s="13"/>
      <c r="AC2" s="13"/>
      <c r="AD2" s="13"/>
      <c r="AE2" s="13"/>
      <c r="AF2" s="13"/>
      <c r="AG2" s="13"/>
      <c r="AH2" s="13"/>
      <c r="AI2" s="13"/>
      <c r="AJ2" s="13"/>
      <c r="AK2" s="13"/>
      <c r="AL2" s="13"/>
      <c r="AM2" s="13"/>
      <c r="AN2" s="13"/>
      <c r="AO2" s="13"/>
      <c r="AP2" s="13"/>
      <c r="AQ2" s="13"/>
      <c r="AR2" s="13"/>
      <c r="AS2" s="13"/>
      <c r="AT2" s="13"/>
      <c r="AU2" s="13"/>
      <c r="AV2" s="13"/>
      <c r="AW2" s="13"/>
      <c r="AX2" s="13"/>
      <c r="AY2" s="13"/>
      <c r="AZ2" s="13"/>
      <c r="BA2" s="13"/>
      <c r="BB2" s="13"/>
      <c r="BC2" s="13"/>
      <c r="BD2" s="13"/>
      <c r="BE2" s="13"/>
      <c r="BF2" s="13"/>
      <c r="BG2" s="13"/>
      <c r="BH2" s="13"/>
      <c r="BI2" s="13"/>
      <c r="BJ2" s="13"/>
    </row>
    <row r="3" spans="1:62" ht="34.5" customHeight="1" x14ac:dyDescent="0.25">
      <c r="A3" s="18" t="s">
        <v>477</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row>
    <row r="4" spans="1:62" ht="15" customHeight="1" x14ac:dyDescent="0.25">
      <c r="A4" s="3"/>
      <c r="B4" s="3">
        <v>1970</v>
      </c>
      <c r="C4" s="3">
        <v>1971</v>
      </c>
      <c r="D4" s="3">
        <v>1972</v>
      </c>
      <c r="E4" s="3">
        <v>1973</v>
      </c>
      <c r="F4" s="3">
        <v>1974</v>
      </c>
      <c r="G4" s="3">
        <v>1975</v>
      </c>
      <c r="H4" s="3">
        <v>1976</v>
      </c>
      <c r="I4" s="3">
        <v>1977</v>
      </c>
      <c r="J4" s="3">
        <v>1978</v>
      </c>
      <c r="K4" s="3">
        <v>1979</v>
      </c>
      <c r="L4" s="3">
        <v>1980</v>
      </c>
      <c r="M4" s="3">
        <v>1981</v>
      </c>
      <c r="N4" s="3">
        <v>1982</v>
      </c>
      <c r="O4" s="3">
        <v>1983</v>
      </c>
      <c r="P4" s="3">
        <v>1984</v>
      </c>
      <c r="Q4" s="3">
        <v>1985</v>
      </c>
      <c r="R4" s="3">
        <v>1986</v>
      </c>
      <c r="S4" s="3">
        <v>1987</v>
      </c>
      <c r="T4" s="3">
        <v>1988</v>
      </c>
      <c r="U4" s="3">
        <v>1989</v>
      </c>
      <c r="V4" s="3">
        <v>1990</v>
      </c>
      <c r="W4" s="3">
        <v>1991</v>
      </c>
      <c r="X4" s="3">
        <v>1992</v>
      </c>
      <c r="Y4" s="3">
        <v>1993</v>
      </c>
      <c r="Z4" s="3">
        <v>1994</v>
      </c>
      <c r="AA4" s="3">
        <v>1995</v>
      </c>
      <c r="AB4" s="3">
        <v>1995</v>
      </c>
      <c r="AC4" s="3">
        <v>1996</v>
      </c>
      <c r="AD4" s="3">
        <v>1997</v>
      </c>
      <c r="AE4" s="3">
        <v>1998</v>
      </c>
      <c r="AF4" s="3">
        <v>1999</v>
      </c>
      <c r="AG4" s="3">
        <v>2000</v>
      </c>
      <c r="AH4" s="3">
        <v>2001</v>
      </c>
      <c r="AI4" s="3">
        <v>2002</v>
      </c>
      <c r="AJ4" s="3">
        <v>2003</v>
      </c>
      <c r="AK4" s="3">
        <v>2004</v>
      </c>
      <c r="AL4" s="3">
        <v>2005</v>
      </c>
      <c r="AM4" s="3">
        <v>2006</v>
      </c>
      <c r="AN4" s="3">
        <v>2007</v>
      </c>
      <c r="AO4" s="3">
        <v>2008</v>
      </c>
      <c r="AP4" s="3">
        <v>2009</v>
      </c>
      <c r="AQ4" s="3">
        <v>2010</v>
      </c>
      <c r="AR4" s="3">
        <v>2011</v>
      </c>
      <c r="AS4" s="3">
        <v>2012</v>
      </c>
      <c r="AT4" s="3">
        <v>2013</v>
      </c>
      <c r="AU4" s="3">
        <v>2014</v>
      </c>
      <c r="AV4" s="3">
        <v>2015</v>
      </c>
      <c r="AW4" s="3">
        <v>2016</v>
      </c>
      <c r="AX4" s="3">
        <v>2017</v>
      </c>
      <c r="AY4" s="3">
        <v>2018</v>
      </c>
      <c r="AZ4" s="3">
        <v>2019</v>
      </c>
      <c r="BA4" s="3">
        <v>2020</v>
      </c>
      <c r="BB4" s="3">
        <v>2021</v>
      </c>
      <c r="BC4" s="3">
        <v>2022</v>
      </c>
      <c r="BD4" s="3">
        <v>2023</v>
      </c>
      <c r="BE4" s="3">
        <v>2024</v>
      </c>
      <c r="BF4" s="3">
        <v>2025</v>
      </c>
      <c r="BG4" s="3">
        <v>2026</v>
      </c>
      <c r="BH4" s="3">
        <v>2027</v>
      </c>
      <c r="BI4" s="3">
        <v>2028</v>
      </c>
      <c r="BJ4" s="3">
        <v>2029</v>
      </c>
    </row>
    <row r="5" spans="1:62" ht="15" customHeight="1" x14ac:dyDescent="0.25">
      <c r="A5" s="20" t="s">
        <v>0</v>
      </c>
      <c r="AA5" s="3" t="s">
        <v>473</v>
      </c>
      <c r="AB5" s="3" t="s">
        <v>472</v>
      </c>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row>
    <row r="6" spans="1:62" ht="15" customHeight="1" x14ac:dyDescent="0.25">
      <c r="A6" s="21" t="s">
        <v>194</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row>
    <row r="7" spans="1:62" ht="15" customHeight="1" x14ac:dyDescent="0.25">
      <c r="A7" s="3" t="s">
        <v>195</v>
      </c>
    </row>
    <row r="8" spans="1:62" ht="15" customHeight="1" x14ac:dyDescent="0.25">
      <c r="A8" s="3" t="s">
        <v>196</v>
      </c>
      <c r="B8" s="15"/>
      <c r="C8" s="15">
        <v>4.5</v>
      </c>
      <c r="D8" s="15">
        <v>5.4</v>
      </c>
      <c r="E8" s="15">
        <v>6.9</v>
      </c>
      <c r="F8" s="15">
        <v>2.8</v>
      </c>
      <c r="G8" s="15">
        <v>1.9</v>
      </c>
      <c r="H8" s="15">
        <v>5.0999999999999996</v>
      </c>
      <c r="I8" s="15">
        <v>4.4000000000000004</v>
      </c>
      <c r="J8" s="15">
        <v>4.5999999999999996</v>
      </c>
      <c r="K8" s="15">
        <v>3.8</v>
      </c>
      <c r="L8" s="15">
        <v>2</v>
      </c>
      <c r="M8" s="15">
        <v>2</v>
      </c>
      <c r="N8" s="15">
        <v>0.9</v>
      </c>
      <c r="O8" s="15">
        <v>2.7</v>
      </c>
      <c r="P8" s="15">
        <v>4.5999999999999996</v>
      </c>
      <c r="Q8" s="15">
        <v>3.8</v>
      </c>
      <c r="R8" s="15">
        <v>3.7</v>
      </c>
      <c r="S8" s="15">
        <v>3.9</v>
      </c>
      <c r="T8" s="15">
        <v>4.7</v>
      </c>
      <c r="U8" s="15">
        <v>3.9</v>
      </c>
      <c r="V8" s="15">
        <v>3.4</v>
      </c>
      <c r="W8" s="15">
        <v>2.6</v>
      </c>
      <c r="X8" s="15">
        <v>2.2999999999999998</v>
      </c>
      <c r="Y8" s="15">
        <v>2.1</v>
      </c>
      <c r="Z8" s="15">
        <v>3.3</v>
      </c>
      <c r="AA8" s="15">
        <v>3.4</v>
      </c>
      <c r="AB8" s="28" t="s">
        <v>476</v>
      </c>
      <c r="AC8" s="15">
        <v>3.9</v>
      </c>
      <c r="AD8" s="15">
        <v>4</v>
      </c>
      <c r="AE8" s="15">
        <v>2.6</v>
      </c>
      <c r="AF8" s="15">
        <v>3.6</v>
      </c>
      <c r="AG8" s="15">
        <v>4.8</v>
      </c>
      <c r="AH8" s="15">
        <v>2.5</v>
      </c>
      <c r="AI8" s="15">
        <v>2.9</v>
      </c>
      <c r="AJ8" s="15">
        <v>4.3</v>
      </c>
      <c r="AK8" s="15">
        <v>5.4</v>
      </c>
      <c r="AL8" s="15">
        <v>4.8</v>
      </c>
      <c r="AM8" s="15">
        <v>5.4</v>
      </c>
      <c r="AN8" s="15">
        <v>5.5</v>
      </c>
      <c r="AO8" s="15">
        <v>3.1</v>
      </c>
      <c r="AP8" s="15">
        <v>-0.1</v>
      </c>
      <c r="AQ8" s="15">
        <v>5.4</v>
      </c>
      <c r="AR8" s="15">
        <v>4.2</v>
      </c>
      <c r="AS8" s="15">
        <v>3.5</v>
      </c>
      <c r="AT8" s="15">
        <v>3.4</v>
      </c>
      <c r="AU8" s="15">
        <v>3.6</v>
      </c>
      <c r="AV8" s="15">
        <v>3.5</v>
      </c>
      <c r="AW8" s="15">
        <v>3.3</v>
      </c>
      <c r="AX8" s="15">
        <v>3.8</v>
      </c>
      <c r="AY8" s="15">
        <v>3.6</v>
      </c>
      <c r="AZ8" s="15">
        <v>2.8</v>
      </c>
      <c r="BA8" s="15">
        <v>-2.7</v>
      </c>
      <c r="BB8" s="15">
        <v>6.5</v>
      </c>
      <c r="BC8" s="15">
        <v>3.5</v>
      </c>
      <c r="BD8" s="15">
        <v>3.2</v>
      </c>
      <c r="BE8" s="15">
        <v>3.2</v>
      </c>
      <c r="BF8" s="15">
        <v>3.2</v>
      </c>
      <c r="BG8" s="15">
        <v>3</v>
      </c>
      <c r="BH8" s="15">
        <v>2.8</v>
      </c>
      <c r="BI8" s="15">
        <v>2.8</v>
      </c>
      <c r="BJ8" s="15">
        <v>2.7</v>
      </c>
    </row>
    <row r="9" spans="1:62" ht="15" customHeight="1" x14ac:dyDescent="0.25">
      <c r="A9" s="3" t="s">
        <v>424</v>
      </c>
      <c r="B9" s="15"/>
      <c r="C9" s="15"/>
      <c r="D9" s="15"/>
      <c r="E9" s="15"/>
      <c r="F9" s="15"/>
      <c r="G9" s="15"/>
      <c r="H9" s="15"/>
      <c r="I9" s="15"/>
      <c r="J9" s="15"/>
      <c r="K9" s="15"/>
      <c r="L9" s="15"/>
      <c r="M9" s="15"/>
      <c r="N9" s="15"/>
      <c r="O9" s="15"/>
      <c r="P9" s="15"/>
      <c r="Q9" s="15"/>
      <c r="R9" s="15"/>
      <c r="S9" s="15"/>
      <c r="T9" s="15"/>
      <c r="U9" s="15"/>
      <c r="V9" s="15"/>
      <c r="W9" s="15"/>
      <c r="X9" s="15"/>
      <c r="Y9" s="15"/>
      <c r="Z9" s="15"/>
      <c r="AA9" s="15"/>
      <c r="AB9" s="28" t="s">
        <v>476</v>
      </c>
      <c r="AC9" s="15">
        <v>1.7</v>
      </c>
      <c r="AD9" s="15">
        <v>2.7</v>
      </c>
      <c r="AE9" s="15">
        <v>3</v>
      </c>
      <c r="AF9" s="15">
        <v>3</v>
      </c>
      <c r="AG9" s="15">
        <v>3.9</v>
      </c>
      <c r="AH9" s="15">
        <v>2.2000000000000002</v>
      </c>
      <c r="AI9" s="15">
        <v>0.9</v>
      </c>
      <c r="AJ9" s="15">
        <v>0.7</v>
      </c>
      <c r="AK9" s="15">
        <v>2.2999999999999998</v>
      </c>
      <c r="AL9" s="15">
        <v>1.8</v>
      </c>
      <c r="AM9" s="15">
        <v>3.3</v>
      </c>
      <c r="AN9" s="15">
        <v>3</v>
      </c>
      <c r="AO9" s="15">
        <v>0.4</v>
      </c>
      <c r="AP9" s="15">
        <v>-4.5</v>
      </c>
      <c r="AQ9" s="15">
        <v>2.1</v>
      </c>
      <c r="AR9" s="15">
        <v>1.7</v>
      </c>
      <c r="AS9" s="15">
        <v>-1</v>
      </c>
      <c r="AT9" s="15">
        <v>-0.2</v>
      </c>
      <c r="AU9" s="15">
        <v>1.4</v>
      </c>
      <c r="AV9" s="15">
        <v>2.1</v>
      </c>
      <c r="AW9" s="15">
        <v>1.8</v>
      </c>
      <c r="AX9" s="15">
        <v>2.6</v>
      </c>
      <c r="AY9" s="15">
        <v>1.8</v>
      </c>
      <c r="AZ9" s="15">
        <v>1.6</v>
      </c>
      <c r="BA9" s="15">
        <v>-6</v>
      </c>
      <c r="BB9" s="15">
        <v>6.3</v>
      </c>
      <c r="BC9" s="15">
        <v>3.5</v>
      </c>
      <c r="BD9" s="15">
        <v>0.4</v>
      </c>
      <c r="BE9" s="15">
        <v>0.9</v>
      </c>
      <c r="BF9" s="15">
        <v>1.3</v>
      </c>
      <c r="BG9" s="15">
        <v>1.2</v>
      </c>
      <c r="BH9" s="15">
        <v>0.9</v>
      </c>
      <c r="BI9" s="15">
        <v>0.9</v>
      </c>
      <c r="BJ9" s="15">
        <v>0.8</v>
      </c>
    </row>
    <row r="10" spans="1:62" ht="15" customHeight="1" x14ac:dyDescent="0.25">
      <c r="A10" s="3" t="s">
        <v>197</v>
      </c>
      <c r="B10" s="15">
        <v>9.1</v>
      </c>
      <c r="C10" s="15">
        <v>5.7</v>
      </c>
      <c r="D10" s="15">
        <v>8.1999999999999993</v>
      </c>
      <c r="E10" s="15">
        <v>11.2</v>
      </c>
      <c r="F10" s="15">
        <v>4.7</v>
      </c>
      <c r="G10" s="15">
        <v>-4.9000000000000004</v>
      </c>
      <c r="H10" s="15">
        <v>10.1</v>
      </c>
      <c r="I10" s="15">
        <v>4.7</v>
      </c>
      <c r="J10" s="15">
        <v>5.6</v>
      </c>
      <c r="K10" s="15">
        <v>7.4</v>
      </c>
      <c r="L10" s="15">
        <v>2.2000000000000002</v>
      </c>
      <c r="M10" s="15">
        <v>3.2</v>
      </c>
      <c r="N10" s="15">
        <v>-0.9</v>
      </c>
      <c r="O10" s="15">
        <v>1.2</v>
      </c>
      <c r="P10" s="15">
        <v>8.8000000000000007</v>
      </c>
      <c r="Q10" s="15">
        <v>3</v>
      </c>
      <c r="R10" s="15">
        <v>3.3</v>
      </c>
      <c r="S10" s="15">
        <v>5.0999999999999996</v>
      </c>
      <c r="T10" s="15">
        <v>8</v>
      </c>
      <c r="U10" s="15">
        <v>8</v>
      </c>
      <c r="V10" s="15">
        <v>6.8</v>
      </c>
      <c r="W10" s="15">
        <v>5</v>
      </c>
      <c r="X10" s="15">
        <v>6.4</v>
      </c>
      <c r="Y10" s="15">
        <v>3.2</v>
      </c>
      <c r="Z10" s="15">
        <v>8.3000000000000007</v>
      </c>
      <c r="AA10" s="15">
        <v>9.1999999999999993</v>
      </c>
      <c r="AB10" s="28" t="s">
        <v>476</v>
      </c>
      <c r="AC10" s="15">
        <v>6.9</v>
      </c>
      <c r="AD10" s="15">
        <v>10.199999999999999</v>
      </c>
      <c r="AE10" s="15">
        <v>4.7</v>
      </c>
      <c r="AF10" s="15">
        <v>5.0999999999999996</v>
      </c>
      <c r="AG10" s="15">
        <v>12.6</v>
      </c>
      <c r="AH10" s="15">
        <v>0.9</v>
      </c>
      <c r="AI10" s="15">
        <v>3.6</v>
      </c>
      <c r="AJ10" s="15">
        <v>6</v>
      </c>
      <c r="AK10" s="15">
        <v>10.9</v>
      </c>
      <c r="AL10" s="15">
        <v>8.4</v>
      </c>
      <c r="AM10" s="15">
        <v>9.8000000000000007</v>
      </c>
      <c r="AN10" s="15">
        <v>8</v>
      </c>
      <c r="AO10" s="15">
        <v>3.6</v>
      </c>
      <c r="AP10" s="15">
        <v>-10.1</v>
      </c>
      <c r="AQ10" s="15">
        <v>12.9</v>
      </c>
      <c r="AR10" s="15">
        <v>7.3</v>
      </c>
      <c r="AS10" s="15">
        <v>3.4</v>
      </c>
      <c r="AT10" s="15">
        <v>3.6</v>
      </c>
      <c r="AU10" s="15">
        <v>3.9</v>
      </c>
      <c r="AV10" s="15">
        <v>2.8</v>
      </c>
      <c r="AW10" s="15">
        <v>2.4</v>
      </c>
      <c r="AX10" s="15">
        <v>5.9</v>
      </c>
      <c r="AY10" s="15">
        <v>4.2</v>
      </c>
      <c r="AZ10" s="15">
        <v>1.5</v>
      </c>
      <c r="BA10" s="15">
        <v>-8</v>
      </c>
      <c r="BB10" s="15">
        <v>10.7</v>
      </c>
      <c r="BC10" s="15">
        <v>5.2</v>
      </c>
      <c r="BD10" s="15">
        <v>1</v>
      </c>
      <c r="BE10" s="15">
        <v>2.2999999999999998</v>
      </c>
      <c r="BF10" s="15">
        <v>3.1</v>
      </c>
      <c r="BG10" s="15">
        <v>3</v>
      </c>
      <c r="BH10" s="15">
        <v>2.8</v>
      </c>
      <c r="BI10" s="15">
        <v>2.8</v>
      </c>
      <c r="BJ10" s="15">
        <v>2.7</v>
      </c>
    </row>
    <row r="11" spans="1:62" ht="15" customHeight="1" x14ac:dyDescent="0.25">
      <c r="A11" s="3"/>
    </row>
    <row r="12" spans="1:62" ht="15" customHeight="1" x14ac:dyDescent="0.25">
      <c r="A12" s="3" t="s">
        <v>385</v>
      </c>
      <c r="B12" s="15"/>
      <c r="C12" s="15"/>
      <c r="D12" s="15"/>
      <c r="E12" s="15"/>
      <c r="F12" s="15"/>
      <c r="G12" s="15"/>
      <c r="H12" s="15"/>
      <c r="I12" s="15"/>
      <c r="J12" s="15"/>
      <c r="K12" s="15"/>
      <c r="L12" s="15"/>
      <c r="M12" s="15"/>
      <c r="N12" s="15"/>
      <c r="O12" s="15"/>
      <c r="P12" s="15"/>
      <c r="Q12" s="15"/>
      <c r="R12" s="15"/>
      <c r="S12" s="15"/>
      <c r="T12" s="15"/>
      <c r="U12" s="15"/>
      <c r="V12" s="15"/>
      <c r="W12" s="15">
        <v>4.3</v>
      </c>
      <c r="X12" s="15">
        <v>3.8</v>
      </c>
      <c r="Y12" s="15">
        <v>3.4</v>
      </c>
      <c r="Z12" s="15">
        <v>2.8</v>
      </c>
      <c r="AA12" s="15">
        <v>2.6</v>
      </c>
      <c r="AB12" s="28" t="s">
        <v>476</v>
      </c>
      <c r="AC12" s="15">
        <v>2.1</v>
      </c>
      <c r="AD12" s="15">
        <v>1.6</v>
      </c>
      <c r="AE12" s="15">
        <v>1.1000000000000001</v>
      </c>
      <c r="AF12" s="15">
        <v>1.1000000000000001</v>
      </c>
      <c r="AG12" s="15">
        <v>2.1</v>
      </c>
      <c r="AH12" s="15">
        <v>2.4</v>
      </c>
      <c r="AI12" s="15">
        <v>2.2999999999999998</v>
      </c>
      <c r="AJ12" s="15">
        <v>2.1</v>
      </c>
      <c r="AK12" s="15">
        <v>2.2000000000000002</v>
      </c>
      <c r="AL12" s="15">
        <v>2.2000000000000002</v>
      </c>
      <c r="AM12" s="15">
        <v>2.2000000000000002</v>
      </c>
      <c r="AN12" s="15">
        <v>2.1</v>
      </c>
      <c r="AO12" s="15">
        <v>3.3</v>
      </c>
      <c r="AP12" s="15">
        <v>0.3</v>
      </c>
      <c r="AQ12" s="15">
        <v>1.6</v>
      </c>
      <c r="AR12" s="15">
        <v>2.7</v>
      </c>
      <c r="AS12" s="15">
        <v>2.5</v>
      </c>
      <c r="AT12" s="15">
        <v>1.4</v>
      </c>
      <c r="AU12" s="15">
        <v>0.4</v>
      </c>
      <c r="AV12" s="15">
        <v>0.2</v>
      </c>
      <c r="AW12" s="15">
        <v>0.2</v>
      </c>
      <c r="AX12" s="15">
        <v>1.5</v>
      </c>
      <c r="AY12" s="15">
        <v>1.8</v>
      </c>
      <c r="AZ12" s="15">
        <v>1.2</v>
      </c>
      <c r="BA12" s="15">
        <v>0.3</v>
      </c>
      <c r="BB12" s="15">
        <v>2.6</v>
      </c>
      <c r="BC12" s="15">
        <v>8.4</v>
      </c>
      <c r="BD12" s="15">
        <v>5.5</v>
      </c>
      <c r="BE12" s="15">
        <v>2.4</v>
      </c>
      <c r="BF12" s="15">
        <v>2.1</v>
      </c>
      <c r="BG12" s="15">
        <v>1.9</v>
      </c>
      <c r="BH12" s="15">
        <v>2</v>
      </c>
      <c r="BI12" s="15">
        <v>2</v>
      </c>
      <c r="BJ12" s="15">
        <v>2</v>
      </c>
    </row>
    <row r="13" spans="1:62" ht="15" customHeight="1" x14ac:dyDescent="0.25">
      <c r="A13" s="21"/>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row>
    <row r="14" spans="1:62" ht="15" customHeight="1" x14ac:dyDescent="0.25">
      <c r="A14" s="21" t="s">
        <v>198</v>
      </c>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row>
    <row r="15" spans="1:62" ht="15" customHeight="1" x14ac:dyDescent="0.25">
      <c r="A15" s="3" t="s">
        <v>2</v>
      </c>
      <c r="B15" s="15"/>
      <c r="C15" s="15">
        <v>4.7</v>
      </c>
      <c r="D15" s="15">
        <v>7.9</v>
      </c>
      <c r="E15" s="15">
        <v>10.199999999999999</v>
      </c>
      <c r="F15" s="15">
        <v>3.8</v>
      </c>
      <c r="G15" s="15">
        <v>-4.2</v>
      </c>
      <c r="H15" s="15">
        <v>9.3000000000000007</v>
      </c>
      <c r="I15" s="15">
        <v>3.6</v>
      </c>
      <c r="J15" s="15">
        <v>4</v>
      </c>
      <c r="K15" s="15">
        <v>8</v>
      </c>
      <c r="L15" s="15">
        <v>0.7</v>
      </c>
      <c r="M15" s="15">
        <v>0.8</v>
      </c>
      <c r="N15" s="15">
        <v>1.8</v>
      </c>
      <c r="O15" s="15">
        <v>2.2000000000000002</v>
      </c>
      <c r="P15" s="15">
        <v>6.8</v>
      </c>
      <c r="Q15" s="15">
        <v>2.2999999999999998</v>
      </c>
      <c r="R15" s="15">
        <v>4.2</v>
      </c>
      <c r="S15" s="15">
        <v>6.7</v>
      </c>
      <c r="T15" s="15">
        <v>7.8</v>
      </c>
      <c r="U15" s="15">
        <v>8.9</v>
      </c>
      <c r="V15" s="15">
        <v>6.2</v>
      </c>
      <c r="W15" s="15">
        <v>3.6</v>
      </c>
      <c r="X15" s="15">
        <v>4</v>
      </c>
      <c r="Y15" s="15">
        <v>-1.4</v>
      </c>
      <c r="Z15" s="15">
        <v>8</v>
      </c>
      <c r="AA15" s="15">
        <v>8.6</v>
      </c>
      <c r="AB15" s="28" t="s">
        <v>476</v>
      </c>
      <c r="AC15" s="15">
        <v>5.3</v>
      </c>
      <c r="AD15" s="15">
        <v>8.8000000000000007</v>
      </c>
      <c r="AE15" s="15">
        <v>7.9</v>
      </c>
      <c r="AF15" s="15">
        <v>5.7</v>
      </c>
      <c r="AG15" s="15">
        <v>12</v>
      </c>
      <c r="AH15" s="15">
        <v>0.7</v>
      </c>
      <c r="AI15" s="15">
        <v>1.6</v>
      </c>
      <c r="AJ15" s="15">
        <v>4</v>
      </c>
      <c r="AK15" s="15">
        <v>8</v>
      </c>
      <c r="AL15" s="15">
        <v>6.9</v>
      </c>
      <c r="AM15" s="15">
        <v>8.6999999999999993</v>
      </c>
      <c r="AN15" s="15">
        <v>7.4</v>
      </c>
      <c r="AO15" s="15">
        <v>1.6</v>
      </c>
      <c r="AP15" s="15">
        <v>-10.4</v>
      </c>
      <c r="AQ15" s="15">
        <v>9.9</v>
      </c>
      <c r="AR15" s="15">
        <v>5.8</v>
      </c>
      <c r="AS15" s="15">
        <v>1</v>
      </c>
      <c r="AT15" s="15">
        <v>2.5</v>
      </c>
      <c r="AU15" s="15">
        <v>5</v>
      </c>
      <c r="AV15" s="15">
        <v>4.3</v>
      </c>
      <c r="AW15" s="15">
        <v>3.9</v>
      </c>
      <c r="AX15" s="15">
        <v>5.3</v>
      </c>
      <c r="AY15" s="15">
        <v>3.6</v>
      </c>
      <c r="AZ15" s="15">
        <v>4.4000000000000004</v>
      </c>
      <c r="BA15" s="15">
        <v>-8.4</v>
      </c>
      <c r="BB15" s="15">
        <v>8.6</v>
      </c>
      <c r="BC15" s="15">
        <v>8</v>
      </c>
      <c r="BD15" s="15">
        <v>-0.6</v>
      </c>
      <c r="BE15" s="15">
        <v>0.6</v>
      </c>
      <c r="BF15" s="15">
        <v>2.4</v>
      </c>
      <c r="BG15" s="15">
        <v>2.4</v>
      </c>
      <c r="BH15" s="15">
        <v>2.2000000000000002</v>
      </c>
      <c r="BI15" s="15">
        <v>2.2000000000000002</v>
      </c>
      <c r="BJ15" s="15">
        <v>2.2000000000000002</v>
      </c>
    </row>
    <row r="16" spans="1:62" ht="15" customHeight="1" x14ac:dyDescent="0.25">
      <c r="A16" s="3" t="s">
        <v>3</v>
      </c>
      <c r="B16" s="15"/>
      <c r="C16" s="15">
        <v>2.9</v>
      </c>
      <c r="D16" s="15">
        <v>-0.7</v>
      </c>
      <c r="E16" s="15">
        <v>1.7</v>
      </c>
      <c r="F16" s="15">
        <v>18</v>
      </c>
      <c r="G16" s="15">
        <v>2.7</v>
      </c>
      <c r="H16" s="15">
        <v>5.5</v>
      </c>
      <c r="I16" s="15">
        <v>-1.1000000000000001</v>
      </c>
      <c r="J16" s="15">
        <v>-1.8</v>
      </c>
      <c r="K16" s="15">
        <v>3</v>
      </c>
      <c r="L16" s="15">
        <v>10.8</v>
      </c>
      <c r="M16" s="15">
        <v>20.5</v>
      </c>
      <c r="N16" s="15">
        <v>2.7</v>
      </c>
      <c r="O16" s="15">
        <v>2.9</v>
      </c>
      <c r="P16" s="15">
        <v>8.9</v>
      </c>
      <c r="Q16" s="15">
        <v>3.1</v>
      </c>
      <c r="R16" s="15">
        <v>-15.3</v>
      </c>
      <c r="S16" s="15">
        <v>-9.5</v>
      </c>
      <c r="T16" s="15">
        <v>2.9</v>
      </c>
      <c r="U16" s="15">
        <v>7.9</v>
      </c>
      <c r="V16" s="15">
        <v>-6.7</v>
      </c>
      <c r="W16" s="15">
        <v>1.8</v>
      </c>
      <c r="X16" s="15">
        <v>-3.5</v>
      </c>
      <c r="Y16" s="15">
        <v>0</v>
      </c>
      <c r="Z16" s="15">
        <v>1.5</v>
      </c>
      <c r="AA16" s="15">
        <v>-3.5</v>
      </c>
      <c r="AB16" s="28" t="s">
        <v>476</v>
      </c>
      <c r="AC16" s="15">
        <v>2.5</v>
      </c>
      <c r="AD16" s="15">
        <v>8.4</v>
      </c>
      <c r="AE16" s="15">
        <v>-3.2</v>
      </c>
      <c r="AF16" s="15">
        <v>2</v>
      </c>
      <c r="AG16" s="15">
        <v>11.8</v>
      </c>
      <c r="AH16" s="15">
        <v>-1.4</v>
      </c>
      <c r="AI16" s="15">
        <v>-4.5999999999999996</v>
      </c>
      <c r="AJ16" s="15">
        <v>-7.8</v>
      </c>
      <c r="AK16" s="15">
        <v>-1.1000000000000001</v>
      </c>
      <c r="AL16" s="15">
        <v>2.5</v>
      </c>
      <c r="AM16" s="15">
        <v>0.7</v>
      </c>
      <c r="AN16" s="15">
        <v>-1.3</v>
      </c>
      <c r="AO16" s="15">
        <v>-1.4</v>
      </c>
      <c r="AP16" s="15">
        <v>-1.8</v>
      </c>
      <c r="AQ16" s="15">
        <v>4.5</v>
      </c>
      <c r="AR16" s="15">
        <v>4.4000000000000004</v>
      </c>
      <c r="AS16" s="15">
        <v>6.5</v>
      </c>
      <c r="AT16" s="15">
        <v>-3.4</v>
      </c>
      <c r="AU16" s="15">
        <v>-1</v>
      </c>
      <c r="AV16" s="15">
        <v>8.6</v>
      </c>
      <c r="AW16" s="15">
        <v>-2.5</v>
      </c>
      <c r="AX16" s="15">
        <v>0.3</v>
      </c>
      <c r="AY16" s="15">
        <v>-1</v>
      </c>
      <c r="AZ16" s="15">
        <v>3.2</v>
      </c>
      <c r="BA16" s="15">
        <v>-1.4</v>
      </c>
      <c r="BB16" s="15">
        <v>2.2999999999999998</v>
      </c>
      <c r="BC16" s="15">
        <v>13.6</v>
      </c>
      <c r="BD16" s="15">
        <v>-1.1000000000000001</v>
      </c>
      <c r="BE16" s="15">
        <v>0.8</v>
      </c>
      <c r="BF16" s="15">
        <v>2.2000000000000002</v>
      </c>
      <c r="BG16" s="15">
        <v>2</v>
      </c>
      <c r="BH16" s="15">
        <v>1.7</v>
      </c>
      <c r="BI16" s="15">
        <v>1.7</v>
      </c>
      <c r="BJ16" s="15">
        <v>1.7</v>
      </c>
    </row>
    <row r="17" spans="1:62" ht="15" customHeight="1" x14ac:dyDescent="0.25">
      <c r="A17" s="3"/>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row>
    <row r="18" spans="1:62" ht="15" customHeight="1" x14ac:dyDescent="0.25">
      <c r="A18" s="20" t="s">
        <v>39</v>
      </c>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row>
    <row r="19" spans="1:62" ht="15" customHeight="1" x14ac:dyDescent="0.25">
      <c r="A19" s="3" t="s">
        <v>199</v>
      </c>
      <c r="B19" s="17">
        <v>0.61</v>
      </c>
      <c r="C19" s="17">
        <v>0.63</v>
      </c>
      <c r="D19" s="17">
        <v>0.69</v>
      </c>
      <c r="E19" s="17">
        <v>0.79</v>
      </c>
      <c r="F19" s="17">
        <v>0.82</v>
      </c>
      <c r="G19" s="17">
        <v>0.87</v>
      </c>
      <c r="H19" s="17">
        <v>0.83</v>
      </c>
      <c r="I19" s="17">
        <v>0.9</v>
      </c>
      <c r="J19" s="17">
        <v>1.02</v>
      </c>
      <c r="K19" s="17">
        <v>1.1000000000000001</v>
      </c>
      <c r="L19" s="17">
        <v>1.1100000000000001</v>
      </c>
      <c r="M19" s="17">
        <v>0.89</v>
      </c>
      <c r="N19" s="17">
        <v>0.83</v>
      </c>
      <c r="O19" s="17">
        <v>0.77</v>
      </c>
      <c r="P19" s="17">
        <v>0.69</v>
      </c>
      <c r="Q19" s="17">
        <v>0.67</v>
      </c>
      <c r="R19" s="17">
        <v>0.9</v>
      </c>
      <c r="S19" s="17">
        <v>1.0900000000000001</v>
      </c>
      <c r="T19" s="17">
        <v>1.1200000000000001</v>
      </c>
      <c r="U19" s="17">
        <v>1.04</v>
      </c>
      <c r="V19" s="17">
        <v>1.21</v>
      </c>
      <c r="W19" s="17">
        <v>1.18</v>
      </c>
      <c r="X19" s="17">
        <v>1.26</v>
      </c>
      <c r="Y19" s="17">
        <v>1.19</v>
      </c>
      <c r="Z19" s="17">
        <v>1.21</v>
      </c>
      <c r="AA19" s="17">
        <v>1.37</v>
      </c>
      <c r="AB19" s="17">
        <v>1.37</v>
      </c>
      <c r="AC19" s="17">
        <v>1.31</v>
      </c>
      <c r="AD19" s="17">
        <v>1.1299999999999999</v>
      </c>
      <c r="AE19" s="17">
        <v>1.1100000000000001</v>
      </c>
      <c r="AF19" s="17">
        <v>1.07</v>
      </c>
      <c r="AG19" s="17">
        <v>0.92</v>
      </c>
      <c r="AH19" s="17">
        <v>0.9</v>
      </c>
      <c r="AI19" s="17">
        <v>0.94</v>
      </c>
      <c r="AJ19" s="17">
        <v>1.1299999999999999</v>
      </c>
      <c r="AK19" s="17">
        <v>1.24</v>
      </c>
      <c r="AL19" s="17">
        <v>1.24</v>
      </c>
      <c r="AM19" s="17">
        <v>1.26</v>
      </c>
      <c r="AN19" s="17">
        <v>1.37</v>
      </c>
      <c r="AO19" s="17">
        <v>1.47</v>
      </c>
      <c r="AP19" s="17">
        <v>1.39</v>
      </c>
      <c r="AQ19" s="17">
        <v>1.33</v>
      </c>
      <c r="AR19" s="17">
        <v>1.39</v>
      </c>
      <c r="AS19" s="17">
        <v>1.29</v>
      </c>
      <c r="AT19" s="17">
        <v>1.33</v>
      </c>
      <c r="AU19" s="17">
        <v>1.33</v>
      </c>
      <c r="AV19" s="17">
        <v>1.1100000000000001</v>
      </c>
      <c r="AW19" s="17">
        <v>1.1100000000000001</v>
      </c>
      <c r="AX19" s="17">
        <v>1.1299999999999999</v>
      </c>
      <c r="AY19" s="17">
        <v>1.18</v>
      </c>
      <c r="AZ19" s="17">
        <v>1.1200000000000001</v>
      </c>
      <c r="BA19" s="17">
        <v>1.1399999999999999</v>
      </c>
      <c r="BB19" s="17">
        <v>1.18</v>
      </c>
      <c r="BC19" s="17">
        <v>1.05</v>
      </c>
      <c r="BD19" s="17">
        <v>1.08</v>
      </c>
      <c r="BE19" s="17">
        <v>1.08</v>
      </c>
      <c r="BF19" s="17">
        <v>1.03</v>
      </c>
      <c r="BG19" s="17">
        <v>1.03</v>
      </c>
      <c r="BH19" s="17">
        <v>1.05</v>
      </c>
      <c r="BI19" s="17">
        <v>1.07</v>
      </c>
      <c r="BJ19" s="17">
        <v>1.0900000000000001</v>
      </c>
    </row>
    <row r="20" spans="1:62" ht="15" customHeight="1" x14ac:dyDescent="0.25">
      <c r="A20" s="3" t="s">
        <v>200</v>
      </c>
      <c r="B20" s="15">
        <v>2.1</v>
      </c>
      <c r="C20" s="15">
        <v>2.8</v>
      </c>
      <c r="D20" s="15">
        <v>3.1</v>
      </c>
      <c r="E20" s="15">
        <v>3.6</v>
      </c>
      <c r="F20" s="15">
        <v>12.2</v>
      </c>
      <c r="G20" s="15">
        <v>11.2</v>
      </c>
      <c r="H20" s="15">
        <v>12.6</v>
      </c>
      <c r="I20" s="15">
        <v>13.7</v>
      </c>
      <c r="J20" s="15">
        <v>13.8</v>
      </c>
      <c r="K20" s="15">
        <v>31.5</v>
      </c>
      <c r="L20" s="15">
        <v>37.5</v>
      </c>
      <c r="M20" s="15">
        <v>36.1</v>
      </c>
      <c r="N20" s="15">
        <v>33.200000000000003</v>
      </c>
      <c r="O20" s="15">
        <v>29.7</v>
      </c>
      <c r="P20" s="15">
        <v>28.6</v>
      </c>
      <c r="Q20" s="15">
        <v>27.6</v>
      </c>
      <c r="R20" s="15">
        <v>14</v>
      </c>
      <c r="S20" s="15">
        <v>18</v>
      </c>
      <c r="T20" s="15">
        <v>14.4</v>
      </c>
      <c r="U20" s="15">
        <v>17.3</v>
      </c>
      <c r="V20" s="15">
        <v>22.6</v>
      </c>
      <c r="W20" s="15">
        <v>18.600000000000001</v>
      </c>
      <c r="X20" s="15">
        <v>18.600000000000001</v>
      </c>
      <c r="Y20" s="15">
        <v>16.2</v>
      </c>
      <c r="Z20" s="15">
        <v>15.6</v>
      </c>
      <c r="AA20" s="15">
        <v>16.899999999999999</v>
      </c>
      <c r="AB20" s="15">
        <v>16.7</v>
      </c>
      <c r="AC20" s="15">
        <v>19.600000000000001</v>
      </c>
      <c r="AD20" s="15">
        <v>18.7</v>
      </c>
      <c r="AE20" s="15">
        <v>12.5</v>
      </c>
      <c r="AF20" s="15">
        <v>17.5</v>
      </c>
      <c r="AG20" s="15">
        <v>27.4</v>
      </c>
      <c r="AH20" s="15">
        <v>23.7</v>
      </c>
      <c r="AI20" s="15">
        <v>24.5</v>
      </c>
      <c r="AJ20" s="15">
        <v>28</v>
      </c>
      <c r="AK20" s="15">
        <v>36.1</v>
      </c>
      <c r="AL20" s="15">
        <v>52.2</v>
      </c>
      <c r="AM20" s="15">
        <v>63.8</v>
      </c>
      <c r="AN20" s="15">
        <v>71</v>
      </c>
      <c r="AO20" s="15">
        <v>96.3</v>
      </c>
      <c r="AP20" s="15">
        <v>62.2</v>
      </c>
      <c r="AQ20" s="15">
        <v>79.3</v>
      </c>
      <c r="AR20" s="15">
        <v>109.2</v>
      </c>
      <c r="AS20" s="15">
        <v>111.1</v>
      </c>
      <c r="AT20" s="15">
        <v>107.8</v>
      </c>
      <c r="AU20" s="15">
        <v>98.4</v>
      </c>
      <c r="AV20" s="15">
        <v>52.1</v>
      </c>
      <c r="AW20" s="15">
        <v>42.9</v>
      </c>
      <c r="AX20" s="15">
        <v>54</v>
      </c>
      <c r="AY20" s="15">
        <v>70.400000000000006</v>
      </c>
      <c r="AZ20" s="15">
        <v>63.7</v>
      </c>
      <c r="BA20" s="15">
        <v>43</v>
      </c>
      <c r="BB20" s="15">
        <v>69.900000000000006</v>
      </c>
      <c r="BC20" s="15">
        <v>97.2</v>
      </c>
      <c r="BD20" s="15">
        <v>80.5</v>
      </c>
      <c r="BE20" s="15">
        <v>78.599999999999994</v>
      </c>
      <c r="BF20" s="15">
        <v>73.599999999999994</v>
      </c>
      <c r="BG20" s="15">
        <v>69.900000000000006</v>
      </c>
      <c r="BH20" s="15">
        <v>68.099999999999994</v>
      </c>
      <c r="BI20" s="15">
        <v>67.2</v>
      </c>
      <c r="BJ20" s="15">
        <v>66.599999999999994</v>
      </c>
    </row>
    <row r="21" spans="1:62" ht="15" customHeight="1" x14ac:dyDescent="0.25">
      <c r="A21" s="3"/>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row>
    <row r="22" spans="1:62" ht="15" customHeight="1" x14ac:dyDescent="0.25">
      <c r="A22" s="21" t="s">
        <v>422</v>
      </c>
      <c r="B22" s="1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row>
    <row r="23" spans="1:62" ht="15" customHeight="1" x14ac:dyDescent="0.25">
      <c r="A23" s="3" t="s">
        <v>201</v>
      </c>
      <c r="B23" s="15">
        <v>7.5</v>
      </c>
      <c r="C23" s="15">
        <v>5</v>
      </c>
      <c r="D23" s="15">
        <v>4.5999999999999996</v>
      </c>
      <c r="E23" s="15">
        <v>8.3000000000000007</v>
      </c>
      <c r="F23" s="15">
        <v>10.199999999999999</v>
      </c>
      <c r="G23" s="15">
        <v>6.4</v>
      </c>
      <c r="H23" s="15">
        <v>5.2</v>
      </c>
      <c r="I23" s="15">
        <v>5.6</v>
      </c>
      <c r="J23" s="15">
        <v>8.1999999999999993</v>
      </c>
      <c r="K23" s="15">
        <v>11.2</v>
      </c>
      <c r="L23" s="15">
        <v>13</v>
      </c>
      <c r="M23" s="15">
        <v>15.9</v>
      </c>
      <c r="N23" s="15">
        <v>12.2</v>
      </c>
      <c r="O23" s="15">
        <v>9</v>
      </c>
      <c r="P23" s="15">
        <v>10.3</v>
      </c>
      <c r="Q23" s="15">
        <v>8</v>
      </c>
      <c r="R23" s="15">
        <v>6.5</v>
      </c>
      <c r="S23" s="15">
        <v>6.8</v>
      </c>
      <c r="T23" s="15">
        <v>7.7</v>
      </c>
      <c r="U23" s="15">
        <v>9</v>
      </c>
      <c r="V23" s="15">
        <v>8.1</v>
      </c>
      <c r="W23" s="15">
        <v>5.8</v>
      </c>
      <c r="X23" s="15">
        <v>3.6</v>
      </c>
      <c r="Y23" s="15">
        <v>3.1</v>
      </c>
      <c r="Z23" s="15">
        <v>4.5999999999999996</v>
      </c>
      <c r="AA23" s="15">
        <v>5.9</v>
      </c>
      <c r="AB23" s="15">
        <v>5.9</v>
      </c>
      <c r="AC23" s="15">
        <v>5.3</v>
      </c>
      <c r="AD23" s="15">
        <v>5.6</v>
      </c>
      <c r="AE23" s="15">
        <v>5.4</v>
      </c>
      <c r="AF23" s="15">
        <v>5.3</v>
      </c>
      <c r="AG23" s="15">
        <v>6.4</v>
      </c>
      <c r="AH23" s="15">
        <v>3.7</v>
      </c>
      <c r="AI23" s="15">
        <v>1.7</v>
      </c>
      <c r="AJ23" s="15">
        <v>1.1000000000000001</v>
      </c>
      <c r="AK23" s="15">
        <v>1.5</v>
      </c>
      <c r="AL23" s="15">
        <v>3.5</v>
      </c>
      <c r="AM23" s="15">
        <v>5.0999999999999996</v>
      </c>
      <c r="AN23" s="15">
        <v>5.2</v>
      </c>
      <c r="AO23" s="15">
        <v>2.9</v>
      </c>
      <c r="AP23" s="15">
        <v>0.5</v>
      </c>
      <c r="AQ23" s="15">
        <v>0.3</v>
      </c>
      <c r="AR23" s="15">
        <v>0.3</v>
      </c>
      <c r="AS23" s="15">
        <v>0.2</v>
      </c>
      <c r="AT23" s="15">
        <v>0.2</v>
      </c>
      <c r="AU23" s="15">
        <v>0.1</v>
      </c>
      <c r="AV23" s="15">
        <v>0.2</v>
      </c>
      <c r="AW23" s="15">
        <v>0.7</v>
      </c>
      <c r="AX23" s="15">
        <v>1.3</v>
      </c>
      <c r="AY23" s="15">
        <v>2.2999999999999998</v>
      </c>
      <c r="AZ23" s="15">
        <v>2.2999999999999998</v>
      </c>
      <c r="BA23" s="15">
        <v>0.7</v>
      </c>
      <c r="BB23" s="15">
        <v>0.2</v>
      </c>
      <c r="BC23" s="15">
        <v>2.4</v>
      </c>
      <c r="BD23" s="15">
        <v>5.4</v>
      </c>
      <c r="BE23" s="15">
        <v>5.2</v>
      </c>
      <c r="BF23" s="15">
        <v>4.0999999999999996</v>
      </c>
      <c r="BG23" s="15">
        <v>4</v>
      </c>
      <c r="BH23" s="15">
        <v>4.0999999999999996</v>
      </c>
      <c r="BI23" s="15">
        <v>4.2</v>
      </c>
      <c r="BJ23" s="15">
        <v>4.3</v>
      </c>
    </row>
    <row r="24" spans="1:62" ht="15" customHeight="1" x14ac:dyDescent="0.25">
      <c r="A24" s="12" t="s">
        <v>202</v>
      </c>
      <c r="B24" s="15">
        <v>9.4</v>
      </c>
      <c r="C24" s="15">
        <v>7.1</v>
      </c>
      <c r="D24" s="15">
        <v>5.6</v>
      </c>
      <c r="E24" s="15">
        <v>12.1</v>
      </c>
      <c r="F24" s="15">
        <v>9.9</v>
      </c>
      <c r="G24" s="15">
        <v>5</v>
      </c>
      <c r="H24" s="15">
        <v>4.2</v>
      </c>
      <c r="I24" s="15">
        <v>4.4000000000000004</v>
      </c>
      <c r="J24" s="15">
        <v>3.7</v>
      </c>
      <c r="K24" s="15">
        <v>6.7</v>
      </c>
      <c r="L24" s="15">
        <v>9.5</v>
      </c>
      <c r="M24" s="15">
        <v>12.1</v>
      </c>
      <c r="N24" s="15">
        <v>8.9</v>
      </c>
      <c r="O24" s="15">
        <v>5.8</v>
      </c>
      <c r="P24" s="15">
        <v>6</v>
      </c>
      <c r="Q24" s="15">
        <v>5.4</v>
      </c>
      <c r="R24" s="15">
        <v>4.5999999999999996</v>
      </c>
      <c r="S24" s="15">
        <v>4</v>
      </c>
      <c r="T24" s="15">
        <v>4.3</v>
      </c>
      <c r="U24" s="15">
        <v>7.1</v>
      </c>
      <c r="V24" s="15">
        <v>8.4</v>
      </c>
      <c r="W24" s="15">
        <v>9.1999999999999993</v>
      </c>
      <c r="X24" s="15">
        <v>9.5</v>
      </c>
      <c r="Y24" s="15">
        <v>7.2</v>
      </c>
      <c r="Z24" s="15">
        <v>5.3</v>
      </c>
      <c r="AA24" s="15">
        <v>4.5</v>
      </c>
      <c r="AB24" s="15">
        <v>4.5</v>
      </c>
      <c r="AC24" s="15">
        <v>3.3</v>
      </c>
      <c r="AD24" s="15">
        <v>3.3</v>
      </c>
      <c r="AE24" s="15">
        <v>3.5</v>
      </c>
      <c r="AF24" s="15">
        <v>3</v>
      </c>
      <c r="AG24" s="15">
        <v>4.4000000000000004</v>
      </c>
      <c r="AH24" s="15">
        <v>4.3</v>
      </c>
      <c r="AI24" s="15">
        <v>3.3</v>
      </c>
      <c r="AJ24" s="15">
        <v>2.2999999999999998</v>
      </c>
      <c r="AK24" s="15">
        <v>2.1</v>
      </c>
      <c r="AL24" s="15">
        <v>2.2000000000000002</v>
      </c>
      <c r="AM24" s="15">
        <v>3.1</v>
      </c>
      <c r="AN24" s="15">
        <v>4.3</v>
      </c>
      <c r="AO24" s="15">
        <v>4.5999999999999996</v>
      </c>
      <c r="AP24" s="15">
        <v>1.2</v>
      </c>
      <c r="AQ24" s="15">
        <v>0.8</v>
      </c>
      <c r="AR24" s="15">
        <v>1.4</v>
      </c>
      <c r="AS24" s="15">
        <v>0.6</v>
      </c>
      <c r="AT24" s="15">
        <v>0.2</v>
      </c>
      <c r="AU24" s="15">
        <v>0.2</v>
      </c>
      <c r="AV24" s="15">
        <v>0</v>
      </c>
      <c r="AW24" s="15">
        <v>-0.3</v>
      </c>
      <c r="AX24" s="15">
        <v>-0.3</v>
      </c>
      <c r="AY24" s="15">
        <v>-0.3</v>
      </c>
      <c r="AZ24" s="15">
        <v>-0.4</v>
      </c>
      <c r="BA24" s="15">
        <v>-0.4</v>
      </c>
      <c r="BB24" s="15">
        <v>-0.5</v>
      </c>
      <c r="BC24" s="15">
        <v>0.3</v>
      </c>
      <c r="BD24" s="15">
        <v>3.4</v>
      </c>
      <c r="BE24" s="15">
        <v>3.6</v>
      </c>
      <c r="BF24" s="15">
        <v>2.2999999999999998</v>
      </c>
      <c r="BG24" s="15">
        <v>2.1</v>
      </c>
      <c r="BH24" s="15">
        <v>2.2999999999999998</v>
      </c>
      <c r="BI24" s="15">
        <v>2.4</v>
      </c>
      <c r="BJ24" s="15">
        <v>2.5</v>
      </c>
    </row>
    <row r="25" spans="1:62" ht="15" customHeight="1" x14ac:dyDescent="0.25">
      <c r="A25" s="27" t="s">
        <v>203</v>
      </c>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row>
    <row r="26" spans="1:62" ht="15" customHeight="1" x14ac:dyDescent="0.25">
      <c r="A26" s="3" t="s">
        <v>201</v>
      </c>
      <c r="B26" s="15">
        <v>7.3</v>
      </c>
      <c r="C26" s="15">
        <v>6.2</v>
      </c>
      <c r="D26" s="15">
        <v>6.2</v>
      </c>
      <c r="E26" s="15">
        <v>6.8</v>
      </c>
      <c r="F26" s="15">
        <v>7.6</v>
      </c>
      <c r="G26" s="15">
        <v>8</v>
      </c>
      <c r="H26" s="15">
        <v>7.6</v>
      </c>
      <c r="I26" s="15">
        <v>7.4</v>
      </c>
      <c r="J26" s="15">
        <v>8.4</v>
      </c>
      <c r="K26" s="15">
        <v>9.4</v>
      </c>
      <c r="L26" s="15">
        <v>11.5</v>
      </c>
      <c r="M26" s="15">
        <v>13.9</v>
      </c>
      <c r="N26" s="15">
        <v>13</v>
      </c>
      <c r="O26" s="15">
        <v>11.1</v>
      </c>
      <c r="P26" s="15">
        <v>12.4</v>
      </c>
      <c r="Q26" s="15">
        <v>10.6</v>
      </c>
      <c r="R26" s="15">
        <v>7.7</v>
      </c>
      <c r="S26" s="15">
        <v>8.4</v>
      </c>
      <c r="T26" s="15">
        <v>8.8000000000000007</v>
      </c>
      <c r="U26" s="15">
        <v>8.5</v>
      </c>
      <c r="V26" s="15">
        <v>8.5</v>
      </c>
      <c r="W26" s="15">
        <v>7.9</v>
      </c>
      <c r="X26" s="15">
        <v>7</v>
      </c>
      <c r="Y26" s="15">
        <v>5.9</v>
      </c>
      <c r="Z26" s="15">
        <v>7.1</v>
      </c>
      <c r="AA26" s="15">
        <v>6.6</v>
      </c>
      <c r="AB26" s="15">
        <v>6.6</v>
      </c>
      <c r="AC26" s="15">
        <v>6.4</v>
      </c>
      <c r="AD26" s="15">
        <v>6.3</v>
      </c>
      <c r="AE26" s="15">
        <v>5.3</v>
      </c>
      <c r="AF26" s="15">
        <v>5.6</v>
      </c>
      <c r="AG26" s="15">
        <v>6</v>
      </c>
      <c r="AH26" s="15">
        <v>5</v>
      </c>
      <c r="AI26" s="15">
        <v>4.5999999999999996</v>
      </c>
      <c r="AJ26" s="15">
        <v>4</v>
      </c>
      <c r="AK26" s="15">
        <v>4.3</v>
      </c>
      <c r="AL26" s="15">
        <v>4.3</v>
      </c>
      <c r="AM26" s="15">
        <v>4.8</v>
      </c>
      <c r="AN26" s="15">
        <v>4.5999999999999996</v>
      </c>
      <c r="AO26" s="15">
        <v>3.6</v>
      </c>
      <c r="AP26" s="15">
        <v>3.2</v>
      </c>
      <c r="AQ26" s="15">
        <v>3.2</v>
      </c>
      <c r="AR26" s="15">
        <v>2.8</v>
      </c>
      <c r="AS26" s="15">
        <v>1.8</v>
      </c>
      <c r="AT26" s="15">
        <v>2.2999999999999998</v>
      </c>
      <c r="AU26" s="15">
        <v>2.5</v>
      </c>
      <c r="AV26" s="15">
        <v>2.1</v>
      </c>
      <c r="AW26" s="15">
        <v>1.8</v>
      </c>
      <c r="AX26" s="15">
        <v>2.2999999999999998</v>
      </c>
      <c r="AY26" s="15">
        <v>2.9</v>
      </c>
      <c r="AZ26" s="15">
        <v>2.1</v>
      </c>
      <c r="BA26" s="15">
        <v>0.9</v>
      </c>
      <c r="BB26" s="15">
        <v>1.4</v>
      </c>
      <c r="BC26" s="15">
        <v>3</v>
      </c>
      <c r="BD26" s="15">
        <v>4</v>
      </c>
      <c r="BE26" s="15">
        <v>4.2</v>
      </c>
      <c r="BF26" s="15">
        <v>4.7</v>
      </c>
      <c r="BG26" s="15">
        <v>4.7</v>
      </c>
      <c r="BH26" s="15">
        <v>4.7</v>
      </c>
      <c r="BI26" s="15">
        <v>4.7</v>
      </c>
      <c r="BJ26" s="15">
        <v>4.7</v>
      </c>
    </row>
    <row r="27" spans="1:62" ht="15" customHeight="1" x14ac:dyDescent="0.25">
      <c r="A27" s="3" t="s">
        <v>423</v>
      </c>
      <c r="B27" s="15">
        <v>8.3000000000000007</v>
      </c>
      <c r="C27" s="15">
        <v>8</v>
      </c>
      <c r="D27" s="15">
        <v>7.9</v>
      </c>
      <c r="E27" s="15">
        <v>9.3000000000000007</v>
      </c>
      <c r="F27" s="15">
        <v>10.4</v>
      </c>
      <c r="G27" s="15">
        <v>8.5</v>
      </c>
      <c r="H27" s="15">
        <v>7.8</v>
      </c>
      <c r="I27" s="15">
        <v>6.5</v>
      </c>
      <c r="J27" s="15">
        <v>6.2</v>
      </c>
      <c r="K27" s="15">
        <v>7.6</v>
      </c>
      <c r="L27" s="15">
        <v>8.5</v>
      </c>
      <c r="M27" s="15">
        <v>10.1</v>
      </c>
      <c r="N27" s="15">
        <v>9</v>
      </c>
      <c r="O27" s="15">
        <v>8</v>
      </c>
      <c r="P27" s="15">
        <v>8</v>
      </c>
      <c r="Q27" s="15">
        <v>6.9</v>
      </c>
      <c r="R27" s="15">
        <v>5.9</v>
      </c>
      <c r="S27" s="15">
        <v>6.1</v>
      </c>
      <c r="T27" s="15">
        <v>6.5</v>
      </c>
      <c r="U27" s="15">
        <v>6.9</v>
      </c>
      <c r="V27" s="15">
        <v>8.6999999999999993</v>
      </c>
      <c r="W27" s="15">
        <v>8.4</v>
      </c>
      <c r="X27" s="15">
        <v>7.8</v>
      </c>
      <c r="Y27" s="15">
        <v>6.5</v>
      </c>
      <c r="Z27" s="15">
        <v>6.9</v>
      </c>
      <c r="AA27" s="15">
        <v>6.8</v>
      </c>
      <c r="AB27" s="15">
        <v>6.8</v>
      </c>
      <c r="AC27" s="15">
        <v>6.2</v>
      </c>
      <c r="AD27" s="15">
        <v>5.7</v>
      </c>
      <c r="AE27" s="15">
        <v>4.5999999999999996</v>
      </c>
      <c r="AF27" s="15">
        <v>4.5</v>
      </c>
      <c r="AG27" s="15">
        <v>5.3</v>
      </c>
      <c r="AH27" s="15">
        <v>4.8</v>
      </c>
      <c r="AI27" s="15">
        <v>4.8</v>
      </c>
      <c r="AJ27" s="15">
        <v>4.0999999999999996</v>
      </c>
      <c r="AK27" s="15">
        <v>4.0999999999999996</v>
      </c>
      <c r="AL27" s="15">
        <v>3.4</v>
      </c>
      <c r="AM27" s="15">
        <v>3.8</v>
      </c>
      <c r="AN27" s="15">
        <v>4.2</v>
      </c>
      <c r="AO27" s="15">
        <v>4</v>
      </c>
      <c r="AP27" s="15">
        <v>3.3</v>
      </c>
      <c r="AQ27" s="15">
        <v>2.8</v>
      </c>
      <c r="AR27" s="15">
        <v>2.6</v>
      </c>
      <c r="AS27" s="15">
        <v>1.6</v>
      </c>
      <c r="AT27" s="15">
        <v>1.6</v>
      </c>
      <c r="AU27" s="15">
        <v>1.2</v>
      </c>
      <c r="AV27" s="15">
        <v>0.5</v>
      </c>
      <c r="AW27" s="15">
        <v>0.1</v>
      </c>
      <c r="AX27" s="15">
        <v>0.4</v>
      </c>
      <c r="AY27" s="15">
        <v>0.5</v>
      </c>
      <c r="AZ27" s="15">
        <v>-0.2</v>
      </c>
      <c r="BA27" s="15">
        <v>-0.5</v>
      </c>
      <c r="BB27" s="15">
        <v>-0.3</v>
      </c>
      <c r="BC27" s="15">
        <v>1.2</v>
      </c>
      <c r="BD27" s="15">
        <v>2.4</v>
      </c>
      <c r="BE27" s="15">
        <v>2.2999999999999998</v>
      </c>
      <c r="BF27" s="15">
        <v>2.5</v>
      </c>
      <c r="BG27" s="15">
        <v>2.5</v>
      </c>
      <c r="BH27" s="15">
        <v>2.5</v>
      </c>
      <c r="BI27" s="15">
        <v>2.5</v>
      </c>
      <c r="BJ27" s="15">
        <v>2.5</v>
      </c>
    </row>
    <row r="28" spans="1:62" ht="15" customHeight="1" x14ac:dyDescent="0.25">
      <c r="A28" s="14"/>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row>
    <row r="29" spans="1:62" ht="15" customHeight="1" x14ac:dyDescent="0.25">
      <c r="A29" s="23" t="s">
        <v>26</v>
      </c>
      <c r="B29" s="1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row>
    <row r="30" spans="1:62" ht="15" customHeight="1" x14ac:dyDescent="0.25">
      <c r="A30" s="23" t="s">
        <v>421</v>
      </c>
      <c r="B30" s="1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row>
    <row r="31" spans="1:62" ht="15" customHeight="1" x14ac:dyDescent="0.2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row>
    <row r="32" spans="1:62" ht="15" customHeight="1" x14ac:dyDescent="0.2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row>
    <row r="33" ht="15" customHeight="1" x14ac:dyDescent="0.2"/>
  </sheetData>
  <hyperlinks>
    <hyperlink ref="A1" location="contents!A1" display="to contents" xr:uid="{00000000-0004-0000-0500-000000000000}"/>
  </hyperlinks>
  <pageMargins left="0.7" right="0.7" top="0.75" bottom="0.75" header="0.3" footer="0.3"/>
  <pageSetup orientation="portrait" horizontalDpi="1200" verticalDpi="12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40"/>
  <sheetViews>
    <sheetView workbookViewId="0"/>
  </sheetViews>
  <sheetFormatPr defaultColWidth="11.42578125" defaultRowHeight="12.75" x14ac:dyDescent="0.2"/>
  <cols>
    <col min="1" max="1" width="37.7109375" customWidth="1"/>
    <col min="2" max="2" width="8.85546875" customWidth="1"/>
    <col min="3" max="3" width="9.85546875" customWidth="1"/>
    <col min="4" max="4" width="8.85546875" customWidth="1"/>
    <col min="5" max="5" width="9.85546875" customWidth="1"/>
    <col min="6" max="6" width="8.85546875" customWidth="1"/>
    <col min="7" max="7" width="32.7109375" customWidth="1"/>
    <col min="8" max="8" width="8.85546875" customWidth="1"/>
    <col min="9" max="9" width="9.85546875" customWidth="1"/>
    <col min="10" max="10" width="8.85546875" customWidth="1"/>
    <col min="11" max="11" width="9.85546875" customWidth="1"/>
    <col min="12" max="14" width="8.85546875" customWidth="1"/>
  </cols>
  <sheetData>
    <row r="1" spans="1:12" ht="15" customHeight="1" x14ac:dyDescent="0.2">
      <c r="A1" s="1" t="s">
        <v>443</v>
      </c>
      <c r="B1" s="83"/>
      <c r="C1" s="83"/>
      <c r="D1" s="83"/>
      <c r="E1" s="83"/>
      <c r="F1" s="83"/>
      <c r="G1" s="83"/>
      <c r="H1" s="83"/>
      <c r="I1" s="83"/>
      <c r="J1" s="83"/>
      <c r="K1" s="83"/>
      <c r="L1" s="83"/>
    </row>
    <row r="2" spans="1:12" ht="45" customHeight="1" x14ac:dyDescent="0.25">
      <c r="A2" s="84" t="s">
        <v>444</v>
      </c>
      <c r="B2" s="87"/>
      <c r="C2" s="53"/>
      <c r="D2" s="53"/>
      <c r="E2" s="53"/>
      <c r="F2" s="53"/>
      <c r="G2" s="53"/>
      <c r="H2" s="53"/>
      <c r="I2" s="53"/>
      <c r="J2" s="53"/>
      <c r="K2" s="53"/>
      <c r="L2" s="53"/>
    </row>
    <row r="3" spans="1:12" ht="89.25" customHeight="1" x14ac:dyDescent="0.25">
      <c r="A3" s="85" t="s">
        <v>442</v>
      </c>
      <c r="B3" s="86"/>
      <c r="C3" s="22"/>
      <c r="D3" s="22"/>
      <c r="E3" s="22"/>
      <c r="F3" s="22"/>
      <c r="G3" s="22"/>
      <c r="H3" s="22"/>
      <c r="I3" s="22"/>
      <c r="J3" s="22"/>
      <c r="K3" s="22"/>
      <c r="L3" s="22"/>
    </row>
    <row r="4" spans="1:12" ht="15" customHeight="1" x14ac:dyDescent="0.25">
      <c r="A4" s="12"/>
      <c r="B4" s="87" t="s">
        <v>436</v>
      </c>
      <c r="C4" s="12" t="s">
        <v>439</v>
      </c>
      <c r="D4" s="3" t="s">
        <v>440</v>
      </c>
      <c r="E4" s="12" t="s">
        <v>439</v>
      </c>
      <c r="F4" s="87" t="s">
        <v>436</v>
      </c>
      <c r="G4" s="3"/>
      <c r="H4" s="87" t="s">
        <v>436</v>
      </c>
      <c r="I4" s="12" t="s">
        <v>439</v>
      </c>
      <c r="J4" s="3" t="s">
        <v>440</v>
      </c>
      <c r="K4" s="12" t="s">
        <v>439</v>
      </c>
      <c r="L4" s="87" t="s">
        <v>436</v>
      </c>
    </row>
    <row r="5" spans="1:12" ht="15" customHeight="1" x14ac:dyDescent="0.25">
      <c r="A5" s="12"/>
      <c r="B5" s="3" t="s">
        <v>435</v>
      </c>
      <c r="C5" s="12" t="s">
        <v>438</v>
      </c>
      <c r="D5" s="3" t="s">
        <v>435</v>
      </c>
      <c r="E5" s="12" t="s">
        <v>438</v>
      </c>
      <c r="F5" s="3" t="s">
        <v>435</v>
      </c>
      <c r="G5" s="3"/>
      <c r="H5" s="3" t="s">
        <v>435</v>
      </c>
      <c r="I5" s="12" t="s">
        <v>438</v>
      </c>
      <c r="J5" s="3" t="s">
        <v>435</v>
      </c>
      <c r="K5" s="12" t="s">
        <v>438</v>
      </c>
      <c r="L5" s="3" t="s">
        <v>435</v>
      </c>
    </row>
    <row r="6" spans="1:12" ht="15" customHeight="1" x14ac:dyDescent="0.25">
      <c r="A6" s="22"/>
      <c r="B6" s="86">
        <v>2022</v>
      </c>
      <c r="C6" s="29" t="s">
        <v>441</v>
      </c>
      <c r="D6" s="86">
        <v>2022</v>
      </c>
      <c r="E6" s="88" t="s">
        <v>437</v>
      </c>
      <c r="F6" s="86">
        <v>2023</v>
      </c>
      <c r="G6" s="22"/>
      <c r="H6" s="86">
        <v>2022</v>
      </c>
      <c r="I6" s="29" t="s">
        <v>441</v>
      </c>
      <c r="J6" s="86">
        <v>2022</v>
      </c>
      <c r="K6" s="88" t="s">
        <v>437</v>
      </c>
      <c r="L6" s="86">
        <v>2023</v>
      </c>
    </row>
    <row r="7" spans="1:12" ht="15" customHeight="1" x14ac:dyDescent="0.2"/>
    <row r="8" spans="1:12" ht="15" customHeight="1" x14ac:dyDescent="0.25">
      <c r="A8" s="12" t="s">
        <v>45</v>
      </c>
      <c r="B8" s="15">
        <v>454.8</v>
      </c>
      <c r="C8" s="15">
        <v>1</v>
      </c>
      <c r="D8" s="15">
        <v>459.5</v>
      </c>
      <c r="E8" s="15">
        <v>6.6</v>
      </c>
      <c r="F8" s="15">
        <v>489.6</v>
      </c>
      <c r="G8" s="12" t="s">
        <v>57</v>
      </c>
      <c r="H8" s="15">
        <v>679.3</v>
      </c>
      <c r="I8" s="15">
        <v>1.6</v>
      </c>
      <c r="J8" s="15">
        <v>690</v>
      </c>
      <c r="K8" s="15">
        <v>6.6</v>
      </c>
      <c r="L8" s="15">
        <v>735.3</v>
      </c>
    </row>
    <row r="9" spans="1:12" ht="15" customHeight="1" x14ac:dyDescent="0.25">
      <c r="A9" s="3" t="s">
        <v>46</v>
      </c>
      <c r="B9" s="15">
        <v>372.8</v>
      </c>
      <c r="C9" s="15">
        <v>0.8</v>
      </c>
      <c r="D9" s="15">
        <v>375.6</v>
      </c>
      <c r="E9" s="15">
        <v>6.7</v>
      </c>
      <c r="F9" s="15">
        <v>400.8</v>
      </c>
      <c r="G9" s="3"/>
      <c r="H9" s="15"/>
      <c r="I9" s="15"/>
      <c r="J9" s="15"/>
      <c r="K9" s="15"/>
      <c r="L9" s="15"/>
    </row>
    <row r="10" spans="1:12" ht="15" x14ac:dyDescent="0.25">
      <c r="A10" s="3" t="s">
        <v>47</v>
      </c>
      <c r="B10" s="15">
        <v>82</v>
      </c>
      <c r="C10" s="15">
        <v>2.2999999999999998</v>
      </c>
      <c r="D10" s="15">
        <v>83.9</v>
      </c>
      <c r="E10" s="15">
        <v>5.9</v>
      </c>
      <c r="F10" s="15">
        <v>88.8</v>
      </c>
      <c r="G10" s="3" t="s">
        <v>58</v>
      </c>
      <c r="H10" s="15">
        <v>437.4</v>
      </c>
      <c r="I10" s="15">
        <v>0.8</v>
      </c>
      <c r="J10" s="15">
        <v>441</v>
      </c>
      <c r="K10" s="15">
        <v>6.9</v>
      </c>
      <c r="L10" s="15">
        <v>471.2</v>
      </c>
    </row>
    <row r="11" spans="1:12" ht="15" customHeight="1" x14ac:dyDescent="0.25">
      <c r="A11" s="3"/>
      <c r="B11" s="15"/>
      <c r="C11" s="15"/>
      <c r="D11" s="15"/>
      <c r="E11" s="15"/>
      <c r="F11" s="15"/>
      <c r="G11" s="3"/>
      <c r="H11" s="15"/>
      <c r="I11" s="15"/>
      <c r="J11" s="15"/>
      <c r="K11" s="15"/>
      <c r="L11" s="15"/>
    </row>
    <row r="12" spans="1:12" ht="15" customHeight="1" x14ac:dyDescent="0.25">
      <c r="A12" s="12" t="s">
        <v>48</v>
      </c>
      <c r="B12" s="15">
        <v>283.89999999999998</v>
      </c>
      <c r="C12" s="15"/>
      <c r="D12" s="15"/>
      <c r="E12" s="15"/>
      <c r="F12" s="15">
        <v>307.7</v>
      </c>
      <c r="G12" s="12" t="s">
        <v>47</v>
      </c>
      <c r="H12" s="15">
        <v>241.9</v>
      </c>
      <c r="I12" s="15">
        <v>2.9</v>
      </c>
      <c r="J12" s="15">
        <v>249</v>
      </c>
      <c r="K12" s="15">
        <v>6.1</v>
      </c>
      <c r="L12" s="15">
        <v>264.10000000000002</v>
      </c>
    </row>
    <row r="13" spans="1:12" ht="15" customHeight="1" x14ac:dyDescent="0.25">
      <c r="A13" s="3"/>
      <c r="B13" s="15"/>
      <c r="C13" s="15"/>
      <c r="D13" s="15"/>
      <c r="E13" s="15"/>
      <c r="F13" s="15"/>
      <c r="G13" s="3" t="s">
        <v>59</v>
      </c>
      <c r="H13" s="15">
        <v>99.2</v>
      </c>
      <c r="I13" s="15">
        <v>4.0999999999999996</v>
      </c>
      <c r="J13" s="15">
        <v>103.3</v>
      </c>
      <c r="K13" s="15">
        <v>4.7</v>
      </c>
      <c r="L13" s="15">
        <v>108.1</v>
      </c>
    </row>
    <row r="14" spans="1:12" ht="15" customHeight="1" x14ac:dyDescent="0.25">
      <c r="A14" s="12" t="s">
        <v>49</v>
      </c>
      <c r="B14" s="15">
        <v>157.4</v>
      </c>
      <c r="C14" s="15">
        <v>2</v>
      </c>
      <c r="D14" s="15">
        <v>160.5</v>
      </c>
      <c r="E14" s="15">
        <v>4.0999999999999996</v>
      </c>
      <c r="F14" s="15">
        <v>167</v>
      </c>
      <c r="G14" s="12" t="s">
        <v>60</v>
      </c>
      <c r="H14" s="15">
        <v>82</v>
      </c>
      <c r="I14" s="15">
        <v>2.4</v>
      </c>
      <c r="J14" s="15">
        <v>83.9</v>
      </c>
      <c r="K14" s="15">
        <v>5.8</v>
      </c>
      <c r="L14" s="15">
        <v>88.8</v>
      </c>
    </row>
    <row r="15" spans="1:12" ht="15" customHeight="1" x14ac:dyDescent="0.25">
      <c r="A15" s="3" t="s">
        <v>46</v>
      </c>
      <c r="B15" s="15">
        <v>128.19999999999999</v>
      </c>
      <c r="C15" s="15">
        <v>2</v>
      </c>
      <c r="D15" s="15">
        <v>130.80000000000001</v>
      </c>
      <c r="E15" s="15">
        <v>4.0999999999999996</v>
      </c>
      <c r="F15" s="15">
        <v>136.19999999999999</v>
      </c>
      <c r="G15" s="12" t="s">
        <v>61</v>
      </c>
      <c r="H15" s="15">
        <v>60.7</v>
      </c>
      <c r="I15" s="15">
        <v>1.9</v>
      </c>
      <c r="J15" s="15">
        <v>61.8</v>
      </c>
      <c r="K15" s="15">
        <v>8.6</v>
      </c>
      <c r="L15" s="15">
        <v>67.2</v>
      </c>
    </row>
    <row r="16" spans="1:12" ht="15" customHeight="1" x14ac:dyDescent="0.25">
      <c r="A16" s="3" t="s">
        <v>47</v>
      </c>
      <c r="B16" s="15">
        <v>29.2</v>
      </c>
      <c r="C16" s="15">
        <v>1.5</v>
      </c>
      <c r="D16" s="15">
        <v>29.6</v>
      </c>
      <c r="E16" s="15">
        <v>4.2</v>
      </c>
      <c r="F16" s="15">
        <v>30.9</v>
      </c>
      <c r="G16" s="12"/>
      <c r="H16" s="15"/>
      <c r="I16" s="15"/>
      <c r="J16" s="15"/>
      <c r="K16" s="15"/>
      <c r="L16" s="15"/>
    </row>
    <row r="17" spans="1:12" ht="15" customHeight="1" x14ac:dyDescent="0.25">
      <c r="A17" s="3"/>
      <c r="B17" s="15"/>
      <c r="C17" s="15"/>
      <c r="D17" s="15"/>
      <c r="E17" s="15"/>
      <c r="F17" s="15"/>
      <c r="G17" s="3"/>
      <c r="H17" s="15"/>
      <c r="I17" s="15"/>
      <c r="J17" s="15"/>
      <c r="K17" s="15"/>
      <c r="L17" s="15"/>
    </row>
    <row r="18" spans="1:12" ht="15" customHeight="1" x14ac:dyDescent="0.25">
      <c r="A18" s="3" t="s">
        <v>152</v>
      </c>
      <c r="B18" s="15">
        <v>97.7</v>
      </c>
      <c r="C18" s="15"/>
      <c r="D18" s="15"/>
      <c r="E18" s="15"/>
      <c r="F18" s="15">
        <v>103.2</v>
      </c>
      <c r="G18" s="12" t="s">
        <v>62</v>
      </c>
      <c r="H18" s="15">
        <v>203.4</v>
      </c>
      <c r="I18" s="15">
        <v>1.3</v>
      </c>
      <c r="J18" s="15">
        <v>206.1</v>
      </c>
      <c r="K18" s="15">
        <v>4.0999999999999996</v>
      </c>
      <c r="L18" s="15">
        <v>214.5</v>
      </c>
    </row>
    <row r="19" spans="1:12" ht="15" customHeight="1" x14ac:dyDescent="0.25">
      <c r="A19" s="3"/>
      <c r="B19" s="15"/>
      <c r="C19" s="15"/>
      <c r="D19" s="15"/>
      <c r="E19" s="15"/>
      <c r="F19" s="15"/>
      <c r="G19" s="3" t="s">
        <v>79</v>
      </c>
      <c r="H19" s="15">
        <v>171.8</v>
      </c>
      <c r="I19" s="15">
        <v>1.2</v>
      </c>
      <c r="J19" s="15">
        <v>173.9</v>
      </c>
      <c r="K19" s="15">
        <v>4.0999999999999996</v>
      </c>
      <c r="L19" s="15">
        <v>180.9</v>
      </c>
    </row>
    <row r="20" spans="1:12" ht="15" customHeight="1" x14ac:dyDescent="0.25">
      <c r="A20" s="3"/>
      <c r="B20" s="15"/>
      <c r="C20" s="15"/>
      <c r="D20" s="15"/>
      <c r="E20" s="15"/>
      <c r="F20" s="15"/>
      <c r="G20" s="3" t="s">
        <v>165</v>
      </c>
      <c r="H20" s="15">
        <v>54.8</v>
      </c>
      <c r="I20" s="15">
        <v>-1.5</v>
      </c>
      <c r="J20" s="15">
        <v>53.9</v>
      </c>
      <c r="K20" s="15">
        <v>3.1</v>
      </c>
      <c r="L20" s="15">
        <v>55.6</v>
      </c>
    </row>
    <row r="21" spans="1:12" ht="15" customHeight="1" x14ac:dyDescent="0.25">
      <c r="G21" s="12" t="s">
        <v>166</v>
      </c>
      <c r="H21" s="15">
        <v>117.1</v>
      </c>
      <c r="I21" s="15">
        <v>2.4</v>
      </c>
      <c r="J21" s="15">
        <v>119.9</v>
      </c>
      <c r="K21" s="15">
        <v>4.5</v>
      </c>
      <c r="L21" s="15">
        <v>125.4</v>
      </c>
    </row>
    <row r="22" spans="1:12" ht="15" customHeight="1" x14ac:dyDescent="0.25">
      <c r="A22" s="12"/>
      <c r="B22" s="15"/>
      <c r="C22" s="15"/>
      <c r="D22" s="15"/>
      <c r="E22" s="15"/>
      <c r="F22" s="15"/>
      <c r="G22" s="12" t="s">
        <v>80</v>
      </c>
      <c r="H22" s="15">
        <v>31.6</v>
      </c>
      <c r="I22" s="15">
        <v>2</v>
      </c>
      <c r="J22" s="15">
        <v>32.200000000000003</v>
      </c>
      <c r="K22" s="15">
        <v>4.3</v>
      </c>
      <c r="L22" s="15">
        <v>33.6</v>
      </c>
    </row>
    <row r="23" spans="1:12" ht="15" customHeight="1" x14ac:dyDescent="0.25">
      <c r="A23" s="12"/>
      <c r="B23" s="15"/>
      <c r="C23" s="15"/>
      <c r="D23" s="15"/>
      <c r="E23" s="15"/>
      <c r="F23" s="15"/>
      <c r="G23" s="3"/>
      <c r="H23" s="15"/>
      <c r="I23" s="15"/>
      <c r="J23" s="15"/>
      <c r="K23" s="15"/>
      <c r="L23" s="15"/>
    </row>
    <row r="24" spans="1:12" ht="15" customHeight="1" x14ac:dyDescent="0.25">
      <c r="A24" s="3"/>
      <c r="B24" s="15"/>
      <c r="C24" s="15"/>
      <c r="D24" s="15"/>
      <c r="E24" s="15"/>
      <c r="F24" s="15"/>
      <c r="G24" s="12" t="s">
        <v>63</v>
      </c>
      <c r="H24" s="15">
        <v>23.8</v>
      </c>
      <c r="I24" s="15"/>
      <c r="J24" s="15">
        <v>0.5</v>
      </c>
      <c r="K24" s="15"/>
      <c r="L24" s="15">
        <v>-1.5</v>
      </c>
    </row>
    <row r="25" spans="1:12" ht="15" customHeight="1" x14ac:dyDescent="0.25">
      <c r="A25" s="3"/>
      <c r="B25" s="15"/>
      <c r="C25" s="15"/>
      <c r="D25" s="15"/>
      <c r="E25" s="15"/>
      <c r="F25" s="15"/>
      <c r="G25" s="12"/>
      <c r="H25" s="15"/>
      <c r="I25" s="15"/>
      <c r="J25" s="15"/>
      <c r="K25" s="15"/>
      <c r="L25" s="15"/>
    </row>
    <row r="26" spans="1:12" ht="15" customHeight="1" x14ac:dyDescent="0.25">
      <c r="A26" s="12" t="s">
        <v>50</v>
      </c>
      <c r="B26" s="15">
        <v>993.8</v>
      </c>
      <c r="C26" s="15">
        <v>0.1</v>
      </c>
      <c r="D26" s="15">
        <v>994.6</v>
      </c>
      <c r="E26" s="15">
        <v>7.3</v>
      </c>
      <c r="F26" s="15">
        <v>1067.5999999999999</v>
      </c>
      <c r="G26" s="12" t="s">
        <v>64</v>
      </c>
      <c r="H26" s="15">
        <v>906.6</v>
      </c>
      <c r="I26" s="15">
        <v>-1.1000000000000001</v>
      </c>
      <c r="J26" s="15">
        <v>896.5</v>
      </c>
      <c r="K26" s="15">
        <v>5.8</v>
      </c>
      <c r="L26" s="15">
        <v>948.4</v>
      </c>
    </row>
    <row r="27" spans="1:12" ht="15" customHeight="1" x14ac:dyDescent="0.25">
      <c r="A27" s="3"/>
      <c r="B27" s="15"/>
      <c r="C27" s="15"/>
      <c r="D27" s="15"/>
      <c r="E27" s="15"/>
      <c r="F27" s="15"/>
      <c r="G27" s="3"/>
      <c r="H27" s="15"/>
      <c r="I27" s="15"/>
      <c r="J27" s="15"/>
      <c r="K27" s="15"/>
      <c r="L27" s="15"/>
    </row>
    <row r="28" spans="1:12" ht="15" customHeight="1" x14ac:dyDescent="0.25">
      <c r="A28" s="12" t="s">
        <v>51</v>
      </c>
      <c r="B28" s="15">
        <v>871.2</v>
      </c>
      <c r="C28" s="15">
        <v>-1.8</v>
      </c>
      <c r="D28" s="15">
        <v>855.3</v>
      </c>
      <c r="E28" s="15">
        <v>-3.4</v>
      </c>
      <c r="F28" s="15">
        <v>826</v>
      </c>
      <c r="G28" s="12" t="s">
        <v>65</v>
      </c>
      <c r="H28" s="15">
        <v>958.5</v>
      </c>
      <c r="I28" s="15">
        <v>-0.5</v>
      </c>
      <c r="J28" s="15">
        <v>953.3</v>
      </c>
      <c r="K28" s="15">
        <v>-0.9</v>
      </c>
      <c r="L28" s="15">
        <v>945.2</v>
      </c>
    </row>
    <row r="29" spans="1:12" ht="15" customHeight="1" x14ac:dyDescent="0.25">
      <c r="A29" s="12"/>
      <c r="B29" s="15"/>
      <c r="C29" s="15"/>
      <c r="D29" s="15"/>
      <c r="E29" s="15"/>
      <c r="F29" s="15"/>
      <c r="G29" s="3"/>
      <c r="H29" s="15"/>
      <c r="I29" s="15"/>
      <c r="J29" s="15"/>
      <c r="K29" s="15"/>
      <c r="L29" s="15"/>
    </row>
    <row r="30" spans="1:12" ht="15" customHeight="1" x14ac:dyDescent="0.25">
      <c r="A30" s="29" t="s">
        <v>52</v>
      </c>
      <c r="B30" s="16">
        <v>1865</v>
      </c>
      <c r="C30" s="16">
        <v>-0.8</v>
      </c>
      <c r="D30" s="16">
        <v>1849.9</v>
      </c>
      <c r="E30" s="16">
        <v>2.4</v>
      </c>
      <c r="F30" s="16">
        <v>1893.6</v>
      </c>
      <c r="G30" s="29" t="s">
        <v>66</v>
      </c>
      <c r="H30" s="16">
        <v>1865</v>
      </c>
      <c r="I30" s="16">
        <v>-0.8</v>
      </c>
      <c r="J30" s="16">
        <v>1849.9</v>
      </c>
      <c r="K30" s="16">
        <v>2.4</v>
      </c>
      <c r="L30" s="16">
        <v>1893.6</v>
      </c>
    </row>
    <row r="31" spans="1:12" ht="15" customHeight="1" x14ac:dyDescent="0.25">
      <c r="A31" s="3"/>
      <c r="B31" s="15"/>
      <c r="C31" s="15"/>
      <c r="D31" s="15"/>
      <c r="E31" s="15"/>
      <c r="F31" s="15"/>
      <c r="G31" s="12"/>
      <c r="H31" s="15"/>
      <c r="I31" s="15"/>
      <c r="J31" s="15"/>
      <c r="K31" s="15"/>
      <c r="L31" s="15"/>
    </row>
    <row r="32" spans="1:12" ht="15" customHeight="1" x14ac:dyDescent="0.25">
      <c r="A32" s="12" t="s">
        <v>53</v>
      </c>
      <c r="B32" s="15">
        <v>371.5</v>
      </c>
      <c r="C32" s="15"/>
      <c r="D32" s="15"/>
      <c r="E32" s="15"/>
      <c r="F32" s="15">
        <v>387.5</v>
      </c>
      <c r="G32" s="12" t="s">
        <v>67</v>
      </c>
      <c r="H32" s="15">
        <v>87.3</v>
      </c>
      <c r="I32" s="15"/>
      <c r="J32" s="15"/>
      <c r="K32" s="15"/>
      <c r="L32" s="15">
        <v>119.2</v>
      </c>
    </row>
    <row r="33" spans="1:12" ht="15" customHeight="1" x14ac:dyDescent="0.25">
      <c r="A33" s="12" t="s">
        <v>54</v>
      </c>
      <c r="B33" s="15">
        <v>23.3</v>
      </c>
      <c r="C33" s="15"/>
      <c r="D33" s="15"/>
      <c r="E33" s="15"/>
      <c r="F33" s="15">
        <v>22.9</v>
      </c>
      <c r="G33" s="12" t="s">
        <v>68</v>
      </c>
      <c r="H33" s="15">
        <v>356.8</v>
      </c>
      <c r="I33" s="15"/>
      <c r="J33" s="15"/>
      <c r="K33" s="15"/>
      <c r="L33" s="15">
        <v>378.6</v>
      </c>
    </row>
    <row r="34" spans="1:12" ht="15" customHeight="1" x14ac:dyDescent="0.25">
      <c r="A34" s="12" t="s">
        <v>55</v>
      </c>
      <c r="B34" s="15">
        <v>65.7</v>
      </c>
      <c r="C34" s="15"/>
      <c r="D34" s="15"/>
      <c r="E34" s="15"/>
      <c r="F34" s="15">
        <v>105.2</v>
      </c>
      <c r="G34" s="12" t="s">
        <v>69</v>
      </c>
      <c r="H34" s="15">
        <v>16.5</v>
      </c>
      <c r="I34" s="15"/>
      <c r="J34" s="15"/>
      <c r="K34" s="15"/>
      <c r="L34" s="15">
        <v>17.8</v>
      </c>
    </row>
    <row r="35" spans="1:12" ht="15" customHeight="1" x14ac:dyDescent="0.25">
      <c r="A35" s="12"/>
      <c r="B35" s="15"/>
      <c r="C35" s="15"/>
      <c r="D35" s="15"/>
      <c r="E35" s="15"/>
      <c r="F35" s="15"/>
      <c r="G35" s="12"/>
      <c r="H35" s="15"/>
      <c r="I35" s="15"/>
      <c r="J35" s="15"/>
      <c r="K35" s="15"/>
      <c r="L35" s="15"/>
    </row>
    <row r="36" spans="1:12" ht="15" customHeight="1" x14ac:dyDescent="0.25">
      <c r="A36" s="12" t="s">
        <v>56</v>
      </c>
      <c r="B36" s="15">
        <v>460.6</v>
      </c>
      <c r="C36" s="15"/>
      <c r="D36" s="15"/>
      <c r="E36" s="15"/>
      <c r="F36" s="15">
        <v>515.6</v>
      </c>
      <c r="G36" s="12" t="s">
        <v>56</v>
      </c>
      <c r="H36" s="15">
        <v>460.6</v>
      </c>
      <c r="I36" s="15"/>
      <c r="J36" s="15"/>
      <c r="K36" s="15"/>
      <c r="L36" s="15">
        <v>515.6</v>
      </c>
    </row>
    <row r="37" spans="1:12" ht="15" customHeight="1" x14ac:dyDescent="0.25">
      <c r="A37" s="29"/>
      <c r="B37" s="89"/>
      <c r="C37" s="89"/>
      <c r="D37" s="89"/>
      <c r="E37" s="89"/>
      <c r="F37" s="89"/>
      <c r="G37" s="22"/>
      <c r="H37" s="22"/>
      <c r="I37" s="22"/>
      <c r="J37" s="22"/>
      <c r="K37" s="22"/>
      <c r="L37" s="22"/>
    </row>
    <row r="38" spans="1:12" ht="15" customHeight="1" x14ac:dyDescent="0.2">
      <c r="B38" s="52"/>
      <c r="C38" s="52"/>
      <c r="D38" s="52"/>
      <c r="E38" s="52"/>
      <c r="F38" s="52"/>
    </row>
    <row r="39" spans="1:12" ht="15" customHeight="1" x14ac:dyDescent="0.2"/>
    <row r="40" spans="1:12" ht="15" customHeight="1" x14ac:dyDescent="0.2"/>
  </sheetData>
  <hyperlinks>
    <hyperlink ref="A1" location="contents!A1" display="to contents #text_start" xr:uid="{00000000-0004-0000-0600-000000000000}"/>
  </hyperlinks>
  <pageMargins left="0.7" right="0.7" top="0.75" bottom="0.75" header="0.3" footer="0.3"/>
  <pageSetup orientation="portrait" horizontalDpi="1200" verticalDpi="12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40"/>
  <sheetViews>
    <sheetView workbookViewId="0"/>
  </sheetViews>
  <sheetFormatPr defaultColWidth="11.42578125" defaultRowHeight="12.75" x14ac:dyDescent="0.2"/>
  <cols>
    <col min="1" max="1" width="37.7109375" customWidth="1"/>
    <col min="2" max="2" width="8.85546875" customWidth="1"/>
    <col min="3" max="3" width="9.85546875" customWidth="1"/>
    <col min="4" max="4" width="8.85546875" customWidth="1"/>
    <col min="5" max="5" width="9.85546875" customWidth="1"/>
    <col min="6" max="6" width="8.85546875" customWidth="1"/>
    <col min="7" max="7" width="32.7109375" customWidth="1"/>
    <col min="8" max="8" width="8.85546875" customWidth="1"/>
    <col min="9" max="9" width="9.85546875" customWidth="1"/>
    <col min="10" max="10" width="8.85546875" customWidth="1"/>
    <col min="11" max="11" width="9.85546875" customWidth="1"/>
    <col min="12" max="14" width="8.85546875" customWidth="1"/>
  </cols>
  <sheetData>
    <row r="1" spans="1:12" ht="15" customHeight="1" x14ac:dyDescent="0.2">
      <c r="A1" s="1" t="s">
        <v>443</v>
      </c>
      <c r="B1" s="83"/>
      <c r="C1" s="83"/>
      <c r="D1" s="83"/>
      <c r="E1" s="83"/>
      <c r="F1" s="83"/>
      <c r="G1" s="83"/>
      <c r="H1" s="83"/>
      <c r="I1" s="83"/>
      <c r="J1" s="83"/>
      <c r="K1" s="83"/>
      <c r="L1" s="83"/>
    </row>
    <row r="2" spans="1:12" ht="45" customHeight="1" x14ac:dyDescent="0.25">
      <c r="A2" s="84" t="s">
        <v>444</v>
      </c>
      <c r="B2" s="87"/>
      <c r="C2" s="53"/>
      <c r="D2" s="53"/>
      <c r="E2" s="53"/>
      <c r="F2" s="53"/>
      <c r="G2" s="53"/>
      <c r="H2" s="53"/>
      <c r="I2" s="53"/>
      <c r="J2" s="53"/>
      <c r="K2" s="53"/>
      <c r="L2" s="53"/>
    </row>
    <row r="3" spans="1:12" ht="89.25" customHeight="1" x14ac:dyDescent="0.25">
      <c r="A3" s="85" t="s">
        <v>445</v>
      </c>
      <c r="B3" s="86"/>
      <c r="C3" s="22"/>
      <c r="D3" s="22"/>
      <c r="E3" s="22"/>
      <c r="F3" s="22"/>
      <c r="G3" s="22"/>
      <c r="H3" s="22"/>
      <c r="I3" s="22"/>
      <c r="J3" s="22"/>
      <c r="K3" s="22"/>
      <c r="L3" s="22"/>
    </row>
    <row r="4" spans="1:12" ht="15" customHeight="1" x14ac:dyDescent="0.25">
      <c r="A4" s="12"/>
      <c r="B4" s="87" t="s">
        <v>436</v>
      </c>
      <c r="C4" s="12" t="s">
        <v>439</v>
      </c>
      <c r="D4" s="3" t="s">
        <v>440</v>
      </c>
      <c r="E4" s="12" t="s">
        <v>439</v>
      </c>
      <c r="F4" s="87" t="s">
        <v>436</v>
      </c>
      <c r="G4" s="3"/>
      <c r="H4" s="87" t="s">
        <v>436</v>
      </c>
      <c r="I4" s="12" t="s">
        <v>439</v>
      </c>
      <c r="J4" s="3" t="s">
        <v>440</v>
      </c>
      <c r="K4" s="12" t="s">
        <v>439</v>
      </c>
      <c r="L4" s="87" t="s">
        <v>436</v>
      </c>
    </row>
    <row r="5" spans="1:12" ht="15" customHeight="1" x14ac:dyDescent="0.25">
      <c r="A5" s="12"/>
      <c r="B5" s="3" t="s">
        <v>435</v>
      </c>
      <c r="C5" s="12" t="s">
        <v>438</v>
      </c>
      <c r="D5" s="3" t="s">
        <v>435</v>
      </c>
      <c r="E5" s="12" t="s">
        <v>438</v>
      </c>
      <c r="F5" s="3" t="s">
        <v>435</v>
      </c>
      <c r="G5" s="3"/>
      <c r="H5" s="3" t="s">
        <v>435</v>
      </c>
      <c r="I5" s="12" t="s">
        <v>438</v>
      </c>
      <c r="J5" s="3" t="s">
        <v>435</v>
      </c>
      <c r="K5" s="12" t="s">
        <v>438</v>
      </c>
      <c r="L5" s="3" t="s">
        <v>435</v>
      </c>
    </row>
    <row r="6" spans="1:12" ht="15" customHeight="1" x14ac:dyDescent="0.25">
      <c r="A6" s="22"/>
      <c r="B6" s="86">
        <v>2023</v>
      </c>
      <c r="C6" s="29" t="s">
        <v>441</v>
      </c>
      <c r="D6" s="86">
        <v>2023</v>
      </c>
      <c r="E6" s="88" t="s">
        <v>437</v>
      </c>
      <c r="F6" s="86">
        <v>2024</v>
      </c>
      <c r="G6" s="22"/>
      <c r="H6" s="86">
        <v>2023</v>
      </c>
      <c r="I6" s="29" t="s">
        <v>441</v>
      </c>
      <c r="J6" s="86">
        <v>2023</v>
      </c>
      <c r="K6" s="88" t="s">
        <v>437</v>
      </c>
      <c r="L6" s="86">
        <v>2024</v>
      </c>
    </row>
    <row r="7" spans="1:12" ht="15" customHeight="1" x14ac:dyDescent="0.2"/>
    <row r="8" spans="1:12" ht="15" customHeight="1" x14ac:dyDescent="0.25">
      <c r="A8" s="12" t="s">
        <v>45</v>
      </c>
      <c r="B8" s="15">
        <v>489.6</v>
      </c>
      <c r="C8" s="15">
        <v>0.7</v>
      </c>
      <c r="D8" s="15">
        <v>493.1</v>
      </c>
      <c r="E8" s="15">
        <v>6.6</v>
      </c>
      <c r="F8" s="15">
        <v>525.5</v>
      </c>
      <c r="G8" s="12" t="s">
        <v>57</v>
      </c>
      <c r="H8" s="15">
        <v>735.3</v>
      </c>
      <c r="I8" s="15">
        <v>1.7</v>
      </c>
      <c r="J8" s="15">
        <v>748</v>
      </c>
      <c r="K8" s="15">
        <v>3.8</v>
      </c>
      <c r="L8" s="15">
        <v>776.1</v>
      </c>
    </row>
    <row r="9" spans="1:12" ht="15" customHeight="1" x14ac:dyDescent="0.25">
      <c r="A9" s="3" t="s">
        <v>46</v>
      </c>
      <c r="B9" s="15">
        <v>400.8</v>
      </c>
      <c r="C9" s="15">
        <v>0.1</v>
      </c>
      <c r="D9" s="15">
        <v>401.2</v>
      </c>
      <c r="E9" s="15">
        <v>6.8</v>
      </c>
      <c r="F9" s="15">
        <v>428.7</v>
      </c>
      <c r="G9" s="3"/>
      <c r="H9" s="15"/>
      <c r="I9" s="15"/>
      <c r="J9" s="15"/>
      <c r="K9" s="15"/>
      <c r="L9" s="15"/>
    </row>
    <row r="10" spans="1:12" ht="15" x14ac:dyDescent="0.25">
      <c r="A10" s="3" t="s">
        <v>47</v>
      </c>
      <c r="B10" s="15">
        <v>88.8</v>
      </c>
      <c r="C10" s="15">
        <v>3.4</v>
      </c>
      <c r="D10" s="15">
        <v>91.9</v>
      </c>
      <c r="E10" s="15">
        <v>5.4</v>
      </c>
      <c r="F10" s="15">
        <v>96.8</v>
      </c>
      <c r="G10" s="3" t="s">
        <v>58</v>
      </c>
      <c r="H10" s="15">
        <v>471.2</v>
      </c>
      <c r="I10" s="15">
        <v>1</v>
      </c>
      <c r="J10" s="15">
        <v>475.7</v>
      </c>
      <c r="K10" s="15">
        <v>2.8</v>
      </c>
      <c r="L10" s="15">
        <v>489.1</v>
      </c>
    </row>
    <row r="11" spans="1:12" ht="15" customHeight="1" x14ac:dyDescent="0.25">
      <c r="A11" s="3"/>
      <c r="B11" s="15"/>
      <c r="C11" s="15"/>
      <c r="D11" s="15"/>
      <c r="E11" s="15"/>
      <c r="F11" s="15"/>
      <c r="G11" s="3"/>
      <c r="H11" s="15"/>
      <c r="I11" s="15"/>
      <c r="J11" s="15"/>
      <c r="K11" s="15"/>
      <c r="L11" s="15"/>
    </row>
    <row r="12" spans="1:12" ht="15" customHeight="1" x14ac:dyDescent="0.25">
      <c r="A12" s="12" t="s">
        <v>48</v>
      </c>
      <c r="B12" s="15">
        <v>307.7</v>
      </c>
      <c r="C12" s="15"/>
      <c r="D12" s="15"/>
      <c r="E12" s="15"/>
      <c r="F12" s="15">
        <v>319.39999999999998</v>
      </c>
      <c r="G12" s="12" t="s">
        <v>47</v>
      </c>
      <c r="H12" s="15">
        <v>264.10000000000002</v>
      </c>
      <c r="I12" s="15">
        <v>3.1</v>
      </c>
      <c r="J12" s="15">
        <v>272.3</v>
      </c>
      <c r="K12" s="15">
        <v>5.4</v>
      </c>
      <c r="L12" s="15">
        <v>287</v>
      </c>
    </row>
    <row r="13" spans="1:12" ht="15" customHeight="1" x14ac:dyDescent="0.25">
      <c r="A13" s="3"/>
      <c r="B13" s="15"/>
      <c r="C13" s="15"/>
      <c r="D13" s="15"/>
      <c r="E13" s="15"/>
      <c r="F13" s="15"/>
      <c r="G13" s="3" t="s">
        <v>59</v>
      </c>
      <c r="H13" s="15">
        <v>108.1</v>
      </c>
      <c r="I13" s="15">
        <v>4.5</v>
      </c>
      <c r="J13" s="15">
        <v>112.9</v>
      </c>
      <c r="K13" s="15">
        <v>5.5</v>
      </c>
      <c r="L13" s="15">
        <v>119.1</v>
      </c>
    </row>
    <row r="14" spans="1:12" ht="15" customHeight="1" x14ac:dyDescent="0.25">
      <c r="A14" s="12" t="s">
        <v>49</v>
      </c>
      <c r="B14" s="15">
        <v>167</v>
      </c>
      <c r="C14" s="15">
        <v>-0.6</v>
      </c>
      <c r="D14" s="15">
        <v>166</v>
      </c>
      <c r="E14" s="15">
        <v>4.9000000000000004</v>
      </c>
      <c r="F14" s="15">
        <v>174.1</v>
      </c>
      <c r="G14" s="12" t="s">
        <v>60</v>
      </c>
      <c r="H14" s="15">
        <v>88.8</v>
      </c>
      <c r="I14" s="15">
        <v>4.4000000000000004</v>
      </c>
      <c r="J14" s="15">
        <v>92.7</v>
      </c>
      <c r="K14" s="15">
        <v>4.4000000000000004</v>
      </c>
      <c r="L14" s="15">
        <v>96.8</v>
      </c>
    </row>
    <row r="15" spans="1:12" ht="15" customHeight="1" x14ac:dyDescent="0.25">
      <c r="A15" s="3" t="s">
        <v>46</v>
      </c>
      <c r="B15" s="15">
        <v>136.19999999999999</v>
      </c>
      <c r="C15" s="15">
        <v>-1.1000000000000001</v>
      </c>
      <c r="D15" s="15">
        <v>134.69999999999999</v>
      </c>
      <c r="E15" s="15">
        <v>5.2</v>
      </c>
      <c r="F15" s="15">
        <v>141.69999999999999</v>
      </c>
      <c r="G15" s="12" t="s">
        <v>61</v>
      </c>
      <c r="H15" s="15">
        <v>67.2</v>
      </c>
      <c r="I15" s="15">
        <v>-0.7</v>
      </c>
      <c r="J15" s="15">
        <v>66.7</v>
      </c>
      <c r="K15" s="15">
        <v>6.6</v>
      </c>
      <c r="L15" s="15">
        <v>71.099999999999994</v>
      </c>
    </row>
    <row r="16" spans="1:12" ht="15" customHeight="1" x14ac:dyDescent="0.25">
      <c r="A16" s="3" t="s">
        <v>47</v>
      </c>
      <c r="B16" s="15">
        <v>30.9</v>
      </c>
      <c r="C16" s="15">
        <v>1.4</v>
      </c>
      <c r="D16" s="15">
        <v>31.3</v>
      </c>
      <c r="E16" s="15">
        <v>3.5</v>
      </c>
      <c r="F16" s="15">
        <v>32.4</v>
      </c>
      <c r="G16" s="12"/>
      <c r="H16" s="15"/>
      <c r="I16" s="15"/>
      <c r="J16" s="15"/>
      <c r="K16" s="15"/>
      <c r="L16" s="15"/>
    </row>
    <row r="17" spans="1:12" ht="15" customHeight="1" x14ac:dyDescent="0.25">
      <c r="A17" s="3"/>
      <c r="B17" s="15"/>
      <c r="C17" s="15"/>
      <c r="D17" s="15"/>
      <c r="E17" s="15"/>
      <c r="F17" s="15"/>
      <c r="G17" s="3"/>
      <c r="H17" s="15"/>
      <c r="I17" s="15"/>
      <c r="J17" s="15"/>
      <c r="K17" s="15"/>
      <c r="L17" s="15"/>
    </row>
    <row r="18" spans="1:12" ht="15" customHeight="1" x14ac:dyDescent="0.25">
      <c r="A18" s="3" t="s">
        <v>152</v>
      </c>
      <c r="B18" s="15">
        <v>103.2</v>
      </c>
      <c r="C18" s="15"/>
      <c r="D18" s="15"/>
      <c r="E18" s="15"/>
      <c r="F18" s="15">
        <v>113.8</v>
      </c>
      <c r="G18" s="12" t="s">
        <v>62</v>
      </c>
      <c r="H18" s="15">
        <v>214.5</v>
      </c>
      <c r="I18" s="15">
        <v>-0.4</v>
      </c>
      <c r="J18" s="15">
        <v>213.7</v>
      </c>
      <c r="K18" s="15">
        <v>4.9000000000000004</v>
      </c>
      <c r="L18" s="15">
        <v>224.2</v>
      </c>
    </row>
    <row r="19" spans="1:12" ht="15" customHeight="1" x14ac:dyDescent="0.25">
      <c r="A19" s="3"/>
      <c r="B19" s="15"/>
      <c r="C19" s="15"/>
      <c r="D19" s="15"/>
      <c r="E19" s="15"/>
      <c r="F19" s="15"/>
      <c r="G19" s="3" t="s">
        <v>79</v>
      </c>
      <c r="H19" s="15">
        <v>180.9</v>
      </c>
      <c r="I19" s="15">
        <v>-0.2</v>
      </c>
      <c r="J19" s="15">
        <v>180.6</v>
      </c>
      <c r="K19" s="15">
        <v>5.0999999999999996</v>
      </c>
      <c r="L19" s="15">
        <v>189.9</v>
      </c>
    </row>
    <row r="20" spans="1:12" ht="15" customHeight="1" x14ac:dyDescent="0.25">
      <c r="A20" s="3"/>
      <c r="B20" s="15"/>
      <c r="C20" s="15"/>
      <c r="D20" s="15"/>
      <c r="E20" s="15"/>
      <c r="F20" s="15"/>
      <c r="G20" s="3" t="s">
        <v>165</v>
      </c>
      <c r="H20" s="15">
        <v>55.6</v>
      </c>
      <c r="I20" s="15">
        <v>-0.8</v>
      </c>
      <c r="J20" s="15">
        <v>55.1</v>
      </c>
      <c r="K20" s="15">
        <v>6.6</v>
      </c>
      <c r="L20" s="15">
        <v>58.8</v>
      </c>
    </row>
    <row r="21" spans="1:12" ht="15" customHeight="1" x14ac:dyDescent="0.25">
      <c r="G21" s="12" t="s">
        <v>166</v>
      </c>
      <c r="H21" s="15">
        <v>125.4</v>
      </c>
      <c r="I21" s="15">
        <v>0.1</v>
      </c>
      <c r="J21" s="15">
        <v>125.5</v>
      </c>
      <c r="K21" s="15">
        <v>4.5</v>
      </c>
      <c r="L21" s="15">
        <v>131.1</v>
      </c>
    </row>
    <row r="22" spans="1:12" ht="15" customHeight="1" x14ac:dyDescent="0.25">
      <c r="A22" s="12"/>
      <c r="B22" s="15"/>
      <c r="C22" s="15"/>
      <c r="D22" s="15"/>
      <c r="E22" s="15"/>
      <c r="F22" s="15"/>
      <c r="G22" s="12" t="s">
        <v>80</v>
      </c>
      <c r="H22" s="15">
        <v>33.6</v>
      </c>
      <c r="I22" s="15">
        <v>-1.3</v>
      </c>
      <c r="J22" s="15">
        <v>33.200000000000003</v>
      </c>
      <c r="K22" s="15">
        <v>3.5</v>
      </c>
      <c r="L22" s="15">
        <v>34.299999999999997</v>
      </c>
    </row>
    <row r="23" spans="1:12" ht="15" customHeight="1" x14ac:dyDescent="0.25">
      <c r="A23" s="12"/>
      <c r="B23" s="15"/>
      <c r="C23" s="15"/>
      <c r="D23" s="15"/>
      <c r="E23" s="15"/>
      <c r="F23" s="15"/>
      <c r="G23" s="3"/>
      <c r="H23" s="15"/>
      <c r="I23" s="15"/>
      <c r="J23" s="15"/>
      <c r="K23" s="15"/>
      <c r="L23" s="15"/>
    </row>
    <row r="24" spans="1:12" ht="15" customHeight="1" x14ac:dyDescent="0.25">
      <c r="A24" s="3"/>
      <c r="B24" s="15"/>
      <c r="C24" s="15"/>
      <c r="D24" s="15"/>
      <c r="E24" s="15"/>
      <c r="F24" s="15"/>
      <c r="G24" s="12" t="s">
        <v>63</v>
      </c>
      <c r="H24" s="15">
        <v>-1.5</v>
      </c>
      <c r="I24" s="15"/>
      <c r="J24" s="15">
        <v>-5.9</v>
      </c>
      <c r="K24" s="15"/>
      <c r="L24" s="15">
        <v>-4.3</v>
      </c>
    </row>
    <row r="25" spans="1:12" ht="15" customHeight="1" x14ac:dyDescent="0.25">
      <c r="A25" s="3"/>
      <c r="B25" s="15"/>
      <c r="C25" s="15"/>
      <c r="D25" s="15"/>
      <c r="E25" s="15"/>
      <c r="F25" s="15"/>
      <c r="G25" s="12"/>
      <c r="H25" s="15"/>
      <c r="I25" s="15"/>
      <c r="J25" s="15"/>
      <c r="K25" s="15"/>
      <c r="L25" s="15"/>
    </row>
    <row r="26" spans="1:12" ht="15" customHeight="1" x14ac:dyDescent="0.25">
      <c r="A26" s="12" t="s">
        <v>50</v>
      </c>
      <c r="B26" s="15">
        <v>1067.5999999999999</v>
      </c>
      <c r="C26" s="15">
        <v>0.9</v>
      </c>
      <c r="D26" s="15">
        <v>1077.5</v>
      </c>
      <c r="E26" s="15">
        <v>5.0999999999999996</v>
      </c>
      <c r="F26" s="15">
        <v>1132.7</v>
      </c>
      <c r="G26" s="12" t="s">
        <v>64</v>
      </c>
      <c r="H26" s="15">
        <v>948.4</v>
      </c>
      <c r="I26" s="15">
        <v>0.8</v>
      </c>
      <c r="J26" s="15">
        <v>955.8</v>
      </c>
      <c r="K26" s="15">
        <v>4.2</v>
      </c>
      <c r="L26" s="15">
        <v>996</v>
      </c>
    </row>
    <row r="27" spans="1:12" ht="15" customHeight="1" x14ac:dyDescent="0.25">
      <c r="A27" s="3"/>
      <c r="B27" s="15"/>
      <c r="C27" s="15"/>
      <c r="D27" s="15"/>
      <c r="E27" s="15"/>
      <c r="F27" s="15"/>
      <c r="G27" s="3"/>
      <c r="H27" s="15"/>
      <c r="I27" s="15"/>
      <c r="J27" s="15"/>
      <c r="K27" s="15"/>
      <c r="L27" s="15"/>
    </row>
    <row r="28" spans="1:12" ht="15" customHeight="1" x14ac:dyDescent="0.25">
      <c r="A28" s="12" t="s">
        <v>51</v>
      </c>
      <c r="B28" s="15">
        <v>826</v>
      </c>
      <c r="C28" s="15">
        <v>-0.2</v>
      </c>
      <c r="D28" s="15">
        <v>824</v>
      </c>
      <c r="E28" s="15">
        <v>-1.4</v>
      </c>
      <c r="F28" s="15">
        <v>812.9</v>
      </c>
      <c r="G28" s="12" t="s">
        <v>65</v>
      </c>
      <c r="H28" s="15">
        <v>945.2</v>
      </c>
      <c r="I28" s="15">
        <v>0.1</v>
      </c>
      <c r="J28" s="15">
        <v>945.8</v>
      </c>
      <c r="K28" s="15">
        <v>0.4</v>
      </c>
      <c r="L28" s="15">
        <v>949.6</v>
      </c>
    </row>
    <row r="29" spans="1:12" ht="15" customHeight="1" x14ac:dyDescent="0.25">
      <c r="A29" s="12"/>
      <c r="B29" s="15"/>
      <c r="C29" s="15"/>
      <c r="D29" s="15"/>
      <c r="E29" s="15"/>
      <c r="F29" s="15"/>
      <c r="G29" s="3"/>
      <c r="H29" s="15"/>
      <c r="I29" s="15"/>
      <c r="J29" s="15"/>
      <c r="K29" s="15"/>
      <c r="L29" s="15"/>
    </row>
    <row r="30" spans="1:12" ht="15" customHeight="1" x14ac:dyDescent="0.25">
      <c r="A30" s="29" t="s">
        <v>52</v>
      </c>
      <c r="B30" s="16">
        <v>1893.6</v>
      </c>
      <c r="C30" s="16">
        <v>0.4</v>
      </c>
      <c r="D30" s="16">
        <v>1901.6</v>
      </c>
      <c r="E30" s="16">
        <v>2.2999999999999998</v>
      </c>
      <c r="F30" s="16">
        <v>1945.6</v>
      </c>
      <c r="G30" s="29" t="s">
        <v>66</v>
      </c>
      <c r="H30" s="16">
        <v>1893.6</v>
      </c>
      <c r="I30" s="16">
        <v>0.4</v>
      </c>
      <c r="J30" s="16">
        <v>1901.6</v>
      </c>
      <c r="K30" s="16">
        <v>2.2999999999999998</v>
      </c>
      <c r="L30" s="16">
        <v>1945.6</v>
      </c>
    </row>
    <row r="31" spans="1:12" ht="15" customHeight="1" x14ac:dyDescent="0.25">
      <c r="A31" s="3"/>
      <c r="B31" s="15"/>
      <c r="C31" s="15"/>
      <c r="D31" s="15"/>
      <c r="E31" s="15"/>
      <c r="F31" s="15"/>
      <c r="G31" s="12"/>
      <c r="H31" s="15"/>
      <c r="I31" s="15"/>
      <c r="J31" s="15"/>
      <c r="K31" s="15"/>
      <c r="L31" s="15"/>
    </row>
    <row r="32" spans="1:12" ht="15" customHeight="1" x14ac:dyDescent="0.25">
      <c r="A32" s="12" t="s">
        <v>53</v>
      </c>
      <c r="B32" s="15">
        <v>387.5</v>
      </c>
      <c r="C32" s="15"/>
      <c r="D32" s="15"/>
      <c r="E32" s="15"/>
      <c r="F32" s="15">
        <v>396.4</v>
      </c>
      <c r="G32" s="12" t="s">
        <v>67</v>
      </c>
      <c r="H32" s="15">
        <v>119.2</v>
      </c>
      <c r="I32" s="15"/>
      <c r="J32" s="15"/>
      <c r="K32" s="15"/>
      <c r="L32" s="15">
        <v>136.69999999999999</v>
      </c>
    </row>
    <row r="33" spans="1:12" ht="15" customHeight="1" x14ac:dyDescent="0.25">
      <c r="A33" s="12" t="s">
        <v>54</v>
      </c>
      <c r="B33" s="15">
        <v>22.9</v>
      </c>
      <c r="C33" s="15"/>
      <c r="D33" s="15"/>
      <c r="E33" s="15"/>
      <c r="F33" s="15">
        <v>23.9</v>
      </c>
      <c r="G33" s="12" t="s">
        <v>68</v>
      </c>
      <c r="H33" s="15">
        <v>378.6</v>
      </c>
      <c r="I33" s="15"/>
      <c r="J33" s="15"/>
      <c r="K33" s="15"/>
      <c r="L33" s="15">
        <v>384.9</v>
      </c>
    </row>
    <row r="34" spans="1:12" ht="15" customHeight="1" x14ac:dyDescent="0.25">
      <c r="A34" s="12" t="s">
        <v>55</v>
      </c>
      <c r="B34" s="15">
        <v>105.2</v>
      </c>
      <c r="C34" s="15"/>
      <c r="D34" s="15"/>
      <c r="E34" s="15"/>
      <c r="F34" s="15">
        <v>119.9</v>
      </c>
      <c r="G34" s="12" t="s">
        <v>69</v>
      </c>
      <c r="H34" s="15">
        <v>17.8</v>
      </c>
      <c r="I34" s="15"/>
      <c r="J34" s="15"/>
      <c r="K34" s="15"/>
      <c r="L34" s="15">
        <v>18.5</v>
      </c>
    </row>
    <row r="35" spans="1:12" ht="15" customHeight="1" x14ac:dyDescent="0.25">
      <c r="A35" s="12"/>
      <c r="B35" s="15"/>
      <c r="C35" s="15"/>
      <c r="D35" s="15"/>
      <c r="E35" s="15"/>
      <c r="F35" s="15"/>
      <c r="G35" s="12"/>
      <c r="H35" s="15"/>
      <c r="I35" s="15"/>
      <c r="J35" s="15"/>
      <c r="K35" s="15"/>
      <c r="L35" s="15"/>
    </row>
    <row r="36" spans="1:12" ht="15" customHeight="1" x14ac:dyDescent="0.25">
      <c r="A36" s="12" t="s">
        <v>56</v>
      </c>
      <c r="B36" s="15">
        <v>515.6</v>
      </c>
      <c r="C36" s="15"/>
      <c r="D36" s="15"/>
      <c r="E36" s="15"/>
      <c r="F36" s="15">
        <v>540.1</v>
      </c>
      <c r="G36" s="12" t="s">
        <v>56</v>
      </c>
      <c r="H36" s="15">
        <v>515.6</v>
      </c>
      <c r="I36" s="15"/>
      <c r="J36" s="15"/>
      <c r="K36" s="15"/>
      <c r="L36" s="15">
        <v>540.1</v>
      </c>
    </row>
    <row r="37" spans="1:12" ht="15" customHeight="1" x14ac:dyDescent="0.25">
      <c r="A37" s="29"/>
      <c r="B37" s="89"/>
      <c r="C37" s="89"/>
      <c r="D37" s="89"/>
      <c r="E37" s="89"/>
      <c r="F37" s="89"/>
      <c r="G37" s="22"/>
      <c r="H37" s="22"/>
      <c r="I37" s="22"/>
      <c r="J37" s="22"/>
      <c r="K37" s="22"/>
      <c r="L37" s="22"/>
    </row>
    <row r="38" spans="1:12" ht="15" customHeight="1" x14ac:dyDescent="0.2">
      <c r="B38" s="52"/>
      <c r="C38" s="52"/>
      <c r="D38" s="52"/>
      <c r="E38" s="52"/>
      <c r="F38" s="52"/>
    </row>
    <row r="39" spans="1:12" ht="15" customHeight="1" x14ac:dyDescent="0.2"/>
    <row r="40" spans="1:12" ht="15" customHeight="1" x14ac:dyDescent="0.2"/>
  </sheetData>
  <hyperlinks>
    <hyperlink ref="A1" location="contents!A1" display="to contents #text_start" xr:uid="{00000000-0004-0000-0700-000000000000}"/>
  </hyperlinks>
  <pageMargins left="0.7" right="0.7" top="0.75" bottom="0.75" header="0.3" footer="0.3"/>
  <pageSetup orientation="portrait" horizontalDpi="1200" verticalDpi="12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40"/>
  <sheetViews>
    <sheetView workbookViewId="0"/>
  </sheetViews>
  <sheetFormatPr defaultColWidth="11.42578125" defaultRowHeight="12.75" x14ac:dyDescent="0.2"/>
  <cols>
    <col min="1" max="1" width="37.7109375" customWidth="1"/>
    <col min="2" max="2" width="8.85546875" customWidth="1"/>
    <col min="3" max="3" width="9.85546875" customWidth="1"/>
    <col min="4" max="4" width="8.85546875" customWidth="1"/>
    <col min="5" max="5" width="9.85546875" customWidth="1"/>
    <col min="6" max="6" width="8.85546875" customWidth="1"/>
    <col min="7" max="7" width="32.7109375" customWidth="1"/>
    <col min="8" max="8" width="8.85546875" customWidth="1"/>
    <col min="9" max="9" width="9.85546875" customWidth="1"/>
    <col min="10" max="10" width="8.85546875" customWidth="1"/>
    <col min="11" max="11" width="9.85546875" customWidth="1"/>
    <col min="12" max="14" width="8.85546875" customWidth="1"/>
  </cols>
  <sheetData>
    <row r="1" spans="1:12" ht="15" customHeight="1" x14ac:dyDescent="0.2">
      <c r="A1" s="1" t="s">
        <v>443</v>
      </c>
      <c r="B1" s="83"/>
      <c r="C1" s="83"/>
      <c r="D1" s="83"/>
      <c r="E1" s="83"/>
      <c r="F1" s="83"/>
      <c r="G1" s="83"/>
      <c r="H1" s="83"/>
      <c r="I1" s="83"/>
      <c r="J1" s="83"/>
      <c r="K1" s="83"/>
      <c r="L1" s="83"/>
    </row>
    <row r="2" spans="1:12" ht="45" customHeight="1" x14ac:dyDescent="0.25">
      <c r="A2" s="84" t="s">
        <v>444</v>
      </c>
      <c r="B2" s="87"/>
      <c r="C2" s="53"/>
      <c r="D2" s="53"/>
      <c r="E2" s="53"/>
      <c r="F2" s="53"/>
      <c r="G2" s="53"/>
      <c r="H2" s="53"/>
      <c r="I2" s="53"/>
      <c r="J2" s="53"/>
      <c r="K2" s="53"/>
      <c r="L2" s="53"/>
    </row>
    <row r="3" spans="1:12" ht="89.25" customHeight="1" x14ac:dyDescent="0.25">
      <c r="A3" s="85" t="s">
        <v>446</v>
      </c>
      <c r="B3" s="86"/>
      <c r="C3" s="22"/>
      <c r="D3" s="22"/>
      <c r="E3" s="22"/>
      <c r="F3" s="22"/>
      <c r="G3" s="22"/>
      <c r="H3" s="22"/>
      <c r="I3" s="22"/>
      <c r="J3" s="22"/>
      <c r="K3" s="22"/>
      <c r="L3" s="22"/>
    </row>
    <row r="4" spans="1:12" ht="15" customHeight="1" x14ac:dyDescent="0.25">
      <c r="A4" s="12"/>
      <c r="B4" s="87" t="s">
        <v>436</v>
      </c>
      <c r="C4" s="12" t="s">
        <v>439</v>
      </c>
      <c r="D4" s="3" t="s">
        <v>440</v>
      </c>
      <c r="E4" s="12" t="s">
        <v>439</v>
      </c>
      <c r="F4" s="87" t="s">
        <v>436</v>
      </c>
      <c r="G4" s="3"/>
      <c r="H4" s="87" t="s">
        <v>436</v>
      </c>
      <c r="I4" s="12" t="s">
        <v>439</v>
      </c>
      <c r="J4" s="3" t="s">
        <v>440</v>
      </c>
      <c r="K4" s="12" t="s">
        <v>439</v>
      </c>
      <c r="L4" s="87" t="s">
        <v>436</v>
      </c>
    </row>
    <row r="5" spans="1:12" ht="15" customHeight="1" x14ac:dyDescent="0.25">
      <c r="A5" s="12"/>
      <c r="B5" s="3" t="s">
        <v>435</v>
      </c>
      <c r="C5" s="12" t="s">
        <v>438</v>
      </c>
      <c r="D5" s="3" t="s">
        <v>435</v>
      </c>
      <c r="E5" s="12" t="s">
        <v>438</v>
      </c>
      <c r="F5" s="3" t="s">
        <v>435</v>
      </c>
      <c r="G5" s="3"/>
      <c r="H5" s="3" t="s">
        <v>435</v>
      </c>
      <c r="I5" s="12" t="s">
        <v>438</v>
      </c>
      <c r="J5" s="3" t="s">
        <v>435</v>
      </c>
      <c r="K5" s="12" t="s">
        <v>438</v>
      </c>
      <c r="L5" s="3" t="s">
        <v>435</v>
      </c>
    </row>
    <row r="6" spans="1:12" ht="15" customHeight="1" x14ac:dyDescent="0.25">
      <c r="A6" s="22"/>
      <c r="B6" s="86">
        <v>2024</v>
      </c>
      <c r="C6" s="29" t="s">
        <v>441</v>
      </c>
      <c r="D6" s="86">
        <v>2024</v>
      </c>
      <c r="E6" s="88" t="s">
        <v>437</v>
      </c>
      <c r="F6" s="86">
        <v>2025</v>
      </c>
      <c r="G6" s="22"/>
      <c r="H6" s="86">
        <v>2024</v>
      </c>
      <c r="I6" s="29" t="s">
        <v>441</v>
      </c>
      <c r="J6" s="86">
        <v>2024</v>
      </c>
      <c r="K6" s="88" t="s">
        <v>437</v>
      </c>
      <c r="L6" s="86">
        <v>2025</v>
      </c>
    </row>
    <row r="7" spans="1:12" ht="15" customHeight="1" x14ac:dyDescent="0.2"/>
    <row r="8" spans="1:12" ht="15" customHeight="1" x14ac:dyDescent="0.25">
      <c r="A8" s="12" t="s">
        <v>45</v>
      </c>
      <c r="B8" s="15">
        <v>525.5</v>
      </c>
      <c r="C8" s="15">
        <v>1.1000000000000001</v>
      </c>
      <c r="D8" s="15">
        <v>531.4</v>
      </c>
      <c r="E8" s="15">
        <v>5</v>
      </c>
      <c r="F8" s="15">
        <v>558</v>
      </c>
      <c r="G8" s="12" t="s">
        <v>57</v>
      </c>
      <c r="H8" s="15">
        <v>776.1</v>
      </c>
      <c r="I8" s="15">
        <v>2.2999999999999998</v>
      </c>
      <c r="J8" s="15">
        <v>794.2</v>
      </c>
      <c r="K8" s="15">
        <v>3.3</v>
      </c>
      <c r="L8" s="15">
        <v>820</v>
      </c>
    </row>
    <row r="9" spans="1:12" ht="15" customHeight="1" x14ac:dyDescent="0.25">
      <c r="A9" s="3" t="s">
        <v>46</v>
      </c>
      <c r="B9" s="15">
        <v>428.7</v>
      </c>
      <c r="C9" s="15">
        <v>1.5</v>
      </c>
      <c r="D9" s="15">
        <v>435</v>
      </c>
      <c r="E9" s="15">
        <v>4.8</v>
      </c>
      <c r="F9" s="15">
        <v>455.7</v>
      </c>
      <c r="G9" s="3"/>
      <c r="H9" s="15"/>
      <c r="I9" s="15"/>
      <c r="J9" s="15"/>
      <c r="K9" s="15"/>
      <c r="L9" s="15"/>
    </row>
    <row r="10" spans="1:12" ht="15" x14ac:dyDescent="0.25">
      <c r="A10" s="3" t="s">
        <v>47</v>
      </c>
      <c r="B10" s="15">
        <v>96.8</v>
      </c>
      <c r="C10" s="15">
        <v>-0.4</v>
      </c>
      <c r="D10" s="15">
        <v>96.4</v>
      </c>
      <c r="E10" s="15">
        <v>6</v>
      </c>
      <c r="F10" s="15">
        <v>102.2</v>
      </c>
      <c r="G10" s="3" t="s">
        <v>58</v>
      </c>
      <c r="H10" s="15">
        <v>489.1</v>
      </c>
      <c r="I10" s="15">
        <v>2.6</v>
      </c>
      <c r="J10" s="15">
        <v>501.8</v>
      </c>
      <c r="K10" s="15">
        <v>2.7</v>
      </c>
      <c r="L10" s="15">
        <v>515.29999999999995</v>
      </c>
    </row>
    <row r="11" spans="1:12" ht="15" customHeight="1" x14ac:dyDescent="0.25">
      <c r="A11" s="3"/>
      <c r="B11" s="15"/>
      <c r="C11" s="15"/>
      <c r="D11" s="15"/>
      <c r="E11" s="15"/>
      <c r="F11" s="15"/>
      <c r="G11" s="3"/>
      <c r="H11" s="15"/>
      <c r="I11" s="15"/>
      <c r="J11" s="15"/>
      <c r="K11" s="15"/>
      <c r="L11" s="15"/>
    </row>
    <row r="12" spans="1:12" ht="15" customHeight="1" x14ac:dyDescent="0.25">
      <c r="A12" s="12" t="s">
        <v>48</v>
      </c>
      <c r="B12" s="15">
        <v>319.39999999999998</v>
      </c>
      <c r="C12" s="15"/>
      <c r="D12" s="15"/>
      <c r="E12" s="15"/>
      <c r="F12" s="15">
        <v>339</v>
      </c>
      <c r="G12" s="12" t="s">
        <v>47</v>
      </c>
      <c r="H12" s="15">
        <v>287</v>
      </c>
      <c r="I12" s="15">
        <v>1.9</v>
      </c>
      <c r="J12" s="15">
        <v>292.39999999999998</v>
      </c>
      <c r="K12" s="15">
        <v>4.2</v>
      </c>
      <c r="L12" s="15">
        <v>304.7</v>
      </c>
    </row>
    <row r="13" spans="1:12" ht="15" customHeight="1" x14ac:dyDescent="0.25">
      <c r="A13" s="3"/>
      <c r="B13" s="15"/>
      <c r="C13" s="15"/>
      <c r="D13" s="15"/>
      <c r="E13" s="15"/>
      <c r="F13" s="15"/>
      <c r="G13" s="3" t="s">
        <v>59</v>
      </c>
      <c r="H13" s="15">
        <v>119.1</v>
      </c>
      <c r="I13" s="15">
        <v>3.2</v>
      </c>
      <c r="J13" s="15">
        <v>122.9</v>
      </c>
      <c r="K13" s="15">
        <v>3.4</v>
      </c>
      <c r="L13" s="15">
        <v>127.2</v>
      </c>
    </row>
    <row r="14" spans="1:12" ht="15" customHeight="1" x14ac:dyDescent="0.25">
      <c r="A14" s="12" t="s">
        <v>49</v>
      </c>
      <c r="B14" s="15">
        <v>174.1</v>
      </c>
      <c r="C14" s="15">
        <v>1.5</v>
      </c>
      <c r="D14" s="15">
        <v>176.6</v>
      </c>
      <c r="E14" s="15">
        <v>3.4</v>
      </c>
      <c r="F14" s="15">
        <v>182.6</v>
      </c>
      <c r="G14" s="12" t="s">
        <v>60</v>
      </c>
      <c r="H14" s="15">
        <v>96.8</v>
      </c>
      <c r="I14" s="15">
        <v>-0.5</v>
      </c>
      <c r="J14" s="15">
        <v>96.3</v>
      </c>
      <c r="K14" s="15">
        <v>6.2</v>
      </c>
      <c r="L14" s="15">
        <v>102.2</v>
      </c>
    </row>
    <row r="15" spans="1:12" ht="15" customHeight="1" x14ac:dyDescent="0.25">
      <c r="A15" s="3" t="s">
        <v>46</v>
      </c>
      <c r="B15" s="15">
        <v>141.69999999999999</v>
      </c>
      <c r="C15" s="15">
        <v>1.5</v>
      </c>
      <c r="D15" s="15">
        <v>143.9</v>
      </c>
      <c r="E15" s="15">
        <v>3.4</v>
      </c>
      <c r="F15" s="15">
        <v>148.69999999999999</v>
      </c>
      <c r="G15" s="12" t="s">
        <v>61</v>
      </c>
      <c r="H15" s="15">
        <v>71.099999999999994</v>
      </c>
      <c r="I15" s="15">
        <v>3</v>
      </c>
      <c r="J15" s="15">
        <v>73.2</v>
      </c>
      <c r="K15" s="15">
        <v>2.9</v>
      </c>
      <c r="L15" s="15">
        <v>75.3</v>
      </c>
    </row>
    <row r="16" spans="1:12" ht="15" customHeight="1" x14ac:dyDescent="0.25">
      <c r="A16" s="3" t="s">
        <v>47</v>
      </c>
      <c r="B16" s="15">
        <v>32.4</v>
      </c>
      <c r="C16" s="15">
        <v>1.2</v>
      </c>
      <c r="D16" s="15">
        <v>32.799999999999997</v>
      </c>
      <c r="E16" s="15">
        <v>3.3</v>
      </c>
      <c r="F16" s="15">
        <v>33.799999999999997</v>
      </c>
      <c r="G16" s="12"/>
      <c r="H16" s="15"/>
      <c r="I16" s="15"/>
      <c r="J16" s="15"/>
      <c r="K16" s="15"/>
      <c r="L16" s="15"/>
    </row>
    <row r="17" spans="1:12" ht="15" customHeight="1" x14ac:dyDescent="0.25">
      <c r="A17" s="3"/>
      <c r="B17" s="15"/>
      <c r="C17" s="15"/>
      <c r="D17" s="15"/>
      <c r="E17" s="15"/>
      <c r="F17" s="15"/>
      <c r="G17" s="3"/>
      <c r="H17" s="15"/>
      <c r="I17" s="15"/>
      <c r="J17" s="15"/>
      <c r="K17" s="15"/>
      <c r="L17" s="15"/>
    </row>
    <row r="18" spans="1:12" ht="15" customHeight="1" x14ac:dyDescent="0.25">
      <c r="A18" s="3" t="s">
        <v>152</v>
      </c>
      <c r="B18" s="15">
        <v>113.8</v>
      </c>
      <c r="C18" s="15"/>
      <c r="D18" s="15"/>
      <c r="E18" s="15"/>
      <c r="F18" s="15">
        <v>116.4</v>
      </c>
      <c r="G18" s="12" t="s">
        <v>62</v>
      </c>
      <c r="H18" s="15">
        <v>224.2</v>
      </c>
      <c r="I18" s="15">
        <v>2.2999999999999998</v>
      </c>
      <c r="J18" s="15">
        <v>229.4</v>
      </c>
      <c r="K18" s="15">
        <v>3.4</v>
      </c>
      <c r="L18" s="15">
        <v>237.2</v>
      </c>
    </row>
    <row r="19" spans="1:12" ht="15" customHeight="1" x14ac:dyDescent="0.25">
      <c r="A19" s="3"/>
      <c r="B19" s="15"/>
      <c r="C19" s="15"/>
      <c r="D19" s="15"/>
      <c r="E19" s="15"/>
      <c r="F19" s="15"/>
      <c r="G19" s="3" t="s">
        <v>79</v>
      </c>
      <c r="H19" s="15">
        <v>189.9</v>
      </c>
      <c r="I19" s="15">
        <v>2.2000000000000002</v>
      </c>
      <c r="J19" s="15">
        <v>194</v>
      </c>
      <c r="K19" s="15">
        <v>3.4</v>
      </c>
      <c r="L19" s="15">
        <v>200.6</v>
      </c>
    </row>
    <row r="20" spans="1:12" ht="15" customHeight="1" x14ac:dyDescent="0.25">
      <c r="A20" s="3"/>
      <c r="B20" s="15"/>
      <c r="C20" s="15"/>
      <c r="D20" s="15"/>
      <c r="E20" s="15"/>
      <c r="F20" s="15"/>
      <c r="G20" s="3" t="s">
        <v>165</v>
      </c>
      <c r="H20" s="15">
        <v>58.8</v>
      </c>
      <c r="I20" s="15">
        <v>3.6</v>
      </c>
      <c r="J20" s="15">
        <v>60.9</v>
      </c>
      <c r="K20" s="15">
        <v>3.9</v>
      </c>
      <c r="L20" s="15">
        <v>63.3</v>
      </c>
    </row>
    <row r="21" spans="1:12" ht="15" customHeight="1" x14ac:dyDescent="0.25">
      <c r="G21" s="12" t="s">
        <v>166</v>
      </c>
      <c r="H21" s="15">
        <v>131.1</v>
      </c>
      <c r="I21" s="15">
        <v>1.6</v>
      </c>
      <c r="J21" s="15">
        <v>133.1</v>
      </c>
      <c r="K21" s="15">
        <v>3.1</v>
      </c>
      <c r="L21" s="15">
        <v>137.30000000000001</v>
      </c>
    </row>
    <row r="22" spans="1:12" ht="15" customHeight="1" x14ac:dyDescent="0.25">
      <c r="A22" s="12"/>
      <c r="B22" s="15"/>
      <c r="C22" s="15"/>
      <c r="D22" s="15"/>
      <c r="E22" s="15"/>
      <c r="F22" s="15"/>
      <c r="G22" s="12" t="s">
        <v>80</v>
      </c>
      <c r="H22" s="15">
        <v>34.299999999999997</v>
      </c>
      <c r="I22" s="15">
        <v>3.2</v>
      </c>
      <c r="J22" s="15">
        <v>35.4</v>
      </c>
      <c r="K22" s="15">
        <v>3.3</v>
      </c>
      <c r="L22" s="15">
        <v>36.6</v>
      </c>
    </row>
    <row r="23" spans="1:12" ht="15" customHeight="1" x14ac:dyDescent="0.25">
      <c r="A23" s="12"/>
      <c r="B23" s="15"/>
      <c r="C23" s="15"/>
      <c r="D23" s="15"/>
      <c r="E23" s="15"/>
      <c r="F23" s="15"/>
      <c r="G23" s="3"/>
      <c r="H23" s="15"/>
      <c r="I23" s="15"/>
      <c r="J23" s="15"/>
      <c r="K23" s="15"/>
      <c r="L23" s="15"/>
    </row>
    <row r="24" spans="1:12" ht="15" customHeight="1" x14ac:dyDescent="0.25">
      <c r="A24" s="3"/>
      <c r="B24" s="15"/>
      <c r="C24" s="15"/>
      <c r="D24" s="15"/>
      <c r="E24" s="15"/>
      <c r="F24" s="15"/>
      <c r="G24" s="12" t="s">
        <v>63</v>
      </c>
      <c r="H24" s="15">
        <v>-4.3</v>
      </c>
      <c r="I24" s="15"/>
      <c r="J24" s="15">
        <v>-2.5</v>
      </c>
      <c r="K24" s="15"/>
      <c r="L24" s="15">
        <v>-2.5</v>
      </c>
    </row>
    <row r="25" spans="1:12" ht="15" customHeight="1" x14ac:dyDescent="0.25">
      <c r="A25" s="3"/>
      <c r="B25" s="15"/>
      <c r="C25" s="15"/>
      <c r="D25" s="15"/>
      <c r="E25" s="15"/>
      <c r="F25" s="15"/>
      <c r="G25" s="12"/>
      <c r="H25" s="15"/>
      <c r="I25" s="15"/>
      <c r="J25" s="15"/>
      <c r="K25" s="15"/>
      <c r="L25" s="15"/>
    </row>
    <row r="26" spans="1:12" ht="15" customHeight="1" x14ac:dyDescent="0.25">
      <c r="A26" s="12" t="s">
        <v>50</v>
      </c>
      <c r="B26" s="15">
        <v>1132.7</v>
      </c>
      <c r="C26" s="15">
        <v>1.9</v>
      </c>
      <c r="D26" s="15">
        <v>1154.0999999999999</v>
      </c>
      <c r="E26" s="15">
        <v>3.6</v>
      </c>
      <c r="F26" s="15">
        <v>1196</v>
      </c>
      <c r="G26" s="12" t="s">
        <v>64</v>
      </c>
      <c r="H26" s="15">
        <v>996</v>
      </c>
      <c r="I26" s="15">
        <v>2.5</v>
      </c>
      <c r="J26" s="15">
        <v>1021.1</v>
      </c>
      <c r="K26" s="15">
        <v>3.3</v>
      </c>
      <c r="L26" s="15">
        <v>1054.7</v>
      </c>
    </row>
    <row r="27" spans="1:12" ht="15" customHeight="1" x14ac:dyDescent="0.25">
      <c r="A27" s="3"/>
      <c r="B27" s="15"/>
      <c r="C27" s="15"/>
      <c r="D27" s="15"/>
      <c r="E27" s="15"/>
      <c r="F27" s="15"/>
      <c r="G27" s="3"/>
      <c r="H27" s="15"/>
      <c r="I27" s="15"/>
      <c r="J27" s="15"/>
      <c r="K27" s="15"/>
      <c r="L27" s="15"/>
    </row>
    <row r="28" spans="1:12" ht="15" customHeight="1" x14ac:dyDescent="0.25">
      <c r="A28" s="12" t="s">
        <v>51</v>
      </c>
      <c r="B28" s="15">
        <v>812.9</v>
      </c>
      <c r="C28" s="15">
        <v>2.8</v>
      </c>
      <c r="D28" s="15">
        <v>835.8</v>
      </c>
      <c r="E28" s="15">
        <v>1.7</v>
      </c>
      <c r="F28" s="15">
        <v>850</v>
      </c>
      <c r="G28" s="12" t="s">
        <v>65</v>
      </c>
      <c r="H28" s="15">
        <v>949.6</v>
      </c>
      <c r="I28" s="15">
        <v>2</v>
      </c>
      <c r="J28" s="15">
        <v>968.8</v>
      </c>
      <c r="K28" s="15">
        <v>2.2999999999999998</v>
      </c>
      <c r="L28" s="15">
        <v>991.3</v>
      </c>
    </row>
    <row r="29" spans="1:12" ht="15" customHeight="1" x14ac:dyDescent="0.25">
      <c r="A29" s="12"/>
      <c r="B29" s="15"/>
      <c r="C29" s="15"/>
      <c r="D29" s="15"/>
      <c r="E29" s="15"/>
      <c r="F29" s="15"/>
      <c r="G29" s="3"/>
      <c r="H29" s="15"/>
      <c r="I29" s="15"/>
      <c r="J29" s="15"/>
      <c r="K29" s="15"/>
      <c r="L29" s="15"/>
    </row>
    <row r="30" spans="1:12" ht="15" customHeight="1" x14ac:dyDescent="0.25">
      <c r="A30" s="29" t="s">
        <v>52</v>
      </c>
      <c r="B30" s="16">
        <v>1945.6</v>
      </c>
      <c r="C30" s="16">
        <v>2.2999999999999998</v>
      </c>
      <c r="D30" s="16">
        <v>1989.9</v>
      </c>
      <c r="E30" s="16">
        <v>2.8</v>
      </c>
      <c r="F30" s="16">
        <v>2046</v>
      </c>
      <c r="G30" s="29" t="s">
        <v>66</v>
      </c>
      <c r="H30" s="16">
        <v>1945.6</v>
      </c>
      <c r="I30" s="16">
        <v>2.2999999999999998</v>
      </c>
      <c r="J30" s="16">
        <v>1989.9</v>
      </c>
      <c r="K30" s="16">
        <v>2.8</v>
      </c>
      <c r="L30" s="16">
        <v>2046</v>
      </c>
    </row>
    <row r="31" spans="1:12" ht="15" customHeight="1" x14ac:dyDescent="0.25">
      <c r="A31" s="3"/>
      <c r="B31" s="15"/>
      <c r="C31" s="15"/>
      <c r="D31" s="15"/>
      <c r="E31" s="15"/>
      <c r="F31" s="15"/>
      <c r="G31" s="12"/>
      <c r="H31" s="15"/>
      <c r="I31" s="15"/>
      <c r="J31" s="15"/>
      <c r="K31" s="15"/>
      <c r="L31" s="15"/>
    </row>
    <row r="32" spans="1:12" ht="15" customHeight="1" x14ac:dyDescent="0.25">
      <c r="A32" s="12" t="s">
        <v>53</v>
      </c>
      <c r="B32" s="15">
        <v>396.4</v>
      </c>
      <c r="C32" s="15"/>
      <c r="D32" s="15"/>
      <c r="E32" s="15"/>
      <c r="F32" s="15">
        <v>397.3</v>
      </c>
      <c r="G32" s="12" t="s">
        <v>67</v>
      </c>
      <c r="H32" s="15">
        <v>136.69999999999999</v>
      </c>
      <c r="I32" s="15"/>
      <c r="J32" s="15"/>
      <c r="K32" s="15"/>
      <c r="L32" s="15">
        <v>141.30000000000001</v>
      </c>
    </row>
    <row r="33" spans="1:12" ht="15" customHeight="1" x14ac:dyDescent="0.25">
      <c r="A33" s="12" t="s">
        <v>54</v>
      </c>
      <c r="B33" s="15">
        <v>23.9</v>
      </c>
      <c r="C33" s="15"/>
      <c r="D33" s="15"/>
      <c r="E33" s="15"/>
      <c r="F33" s="15">
        <v>24.1</v>
      </c>
      <c r="G33" s="12" t="s">
        <v>68</v>
      </c>
      <c r="H33" s="15">
        <v>384.9</v>
      </c>
      <c r="I33" s="15"/>
      <c r="J33" s="15"/>
      <c r="K33" s="15"/>
      <c r="L33" s="15">
        <v>385.2</v>
      </c>
    </row>
    <row r="34" spans="1:12" ht="15" customHeight="1" x14ac:dyDescent="0.25">
      <c r="A34" s="12" t="s">
        <v>55</v>
      </c>
      <c r="B34" s="15">
        <v>119.9</v>
      </c>
      <c r="C34" s="15"/>
      <c r="D34" s="15"/>
      <c r="E34" s="15"/>
      <c r="F34" s="15">
        <v>123.9</v>
      </c>
      <c r="G34" s="12" t="s">
        <v>69</v>
      </c>
      <c r="H34" s="15">
        <v>18.5</v>
      </c>
      <c r="I34" s="15"/>
      <c r="J34" s="15"/>
      <c r="K34" s="15"/>
      <c r="L34" s="15">
        <v>18.899999999999999</v>
      </c>
    </row>
    <row r="35" spans="1:12" ht="15" customHeight="1" x14ac:dyDescent="0.25">
      <c r="A35" s="12"/>
      <c r="B35" s="15"/>
      <c r="C35" s="15"/>
      <c r="D35" s="15"/>
      <c r="E35" s="15"/>
      <c r="F35" s="15"/>
      <c r="G35" s="12"/>
      <c r="H35" s="15"/>
      <c r="I35" s="15"/>
      <c r="J35" s="15"/>
      <c r="K35" s="15"/>
      <c r="L35" s="15"/>
    </row>
    <row r="36" spans="1:12" ht="15" customHeight="1" x14ac:dyDescent="0.25">
      <c r="A36" s="12" t="s">
        <v>56</v>
      </c>
      <c r="B36" s="15">
        <v>540.1</v>
      </c>
      <c r="C36" s="15"/>
      <c r="D36" s="15"/>
      <c r="E36" s="15"/>
      <c r="F36" s="15">
        <v>545.4</v>
      </c>
      <c r="G36" s="12" t="s">
        <v>56</v>
      </c>
      <c r="H36" s="15">
        <v>540.1</v>
      </c>
      <c r="I36" s="15"/>
      <c r="J36" s="15"/>
      <c r="K36" s="15"/>
      <c r="L36" s="15">
        <v>545.4</v>
      </c>
    </row>
    <row r="37" spans="1:12" ht="15" customHeight="1" x14ac:dyDescent="0.25">
      <c r="A37" s="29"/>
      <c r="B37" s="89"/>
      <c r="C37" s="89"/>
      <c r="D37" s="89"/>
      <c r="E37" s="89"/>
      <c r="F37" s="89"/>
      <c r="G37" s="22"/>
      <c r="H37" s="22"/>
      <c r="I37" s="22"/>
      <c r="J37" s="22"/>
      <c r="K37" s="22"/>
      <c r="L37" s="22"/>
    </row>
    <row r="38" spans="1:12" ht="15" customHeight="1" x14ac:dyDescent="0.2">
      <c r="B38" s="52"/>
      <c r="C38" s="52"/>
      <c r="D38" s="52"/>
      <c r="E38" s="52"/>
      <c r="F38" s="52"/>
    </row>
    <row r="39" spans="1:12" ht="15" customHeight="1" x14ac:dyDescent="0.2"/>
    <row r="40" spans="1:12" ht="15" customHeight="1" x14ac:dyDescent="0.2"/>
  </sheetData>
  <hyperlinks>
    <hyperlink ref="A1" location="contents!A1" display="to contents #text_start" xr:uid="{00000000-0004-0000-0800-000000000000}"/>
  </hyperlinks>
  <pageMargins left="0.7" right="0.7" top="0.75" bottom="0.75" header="0.3" footer="0.3"/>
  <pageSetup orientation="portrait" horizontalDpi="1200" verticalDpi="12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40"/>
  <sheetViews>
    <sheetView workbookViewId="0"/>
  </sheetViews>
  <sheetFormatPr defaultColWidth="11.42578125" defaultRowHeight="12.75" x14ac:dyDescent="0.2"/>
  <cols>
    <col min="1" max="1" width="37.7109375" customWidth="1"/>
    <col min="2" max="2" width="8.85546875" customWidth="1"/>
    <col min="3" max="3" width="9.85546875" customWidth="1"/>
    <col min="4" max="4" width="8.85546875" customWidth="1"/>
    <col min="5" max="5" width="9.85546875" customWidth="1"/>
    <col min="6" max="6" width="8.85546875" customWidth="1"/>
    <col min="7" max="7" width="32.7109375" customWidth="1"/>
    <col min="8" max="8" width="8.85546875" customWidth="1"/>
    <col min="9" max="9" width="9.85546875" customWidth="1"/>
    <col min="10" max="10" width="8.85546875" customWidth="1"/>
    <col min="11" max="11" width="9.85546875" customWidth="1"/>
    <col min="12" max="14" width="8.85546875" customWidth="1"/>
  </cols>
  <sheetData>
    <row r="1" spans="1:12" ht="15" customHeight="1" x14ac:dyDescent="0.2">
      <c r="A1" s="1" t="s">
        <v>443</v>
      </c>
      <c r="B1" s="83"/>
      <c r="C1" s="83"/>
      <c r="D1" s="83"/>
      <c r="E1" s="83"/>
      <c r="F1" s="83"/>
      <c r="G1" s="83"/>
      <c r="H1" s="83"/>
      <c r="I1" s="83"/>
      <c r="J1" s="83"/>
      <c r="K1" s="83"/>
      <c r="L1" s="83"/>
    </row>
    <row r="2" spans="1:12" ht="45" customHeight="1" x14ac:dyDescent="0.25">
      <c r="A2" s="84" t="s">
        <v>444</v>
      </c>
      <c r="B2" s="87"/>
      <c r="C2" s="53"/>
      <c r="D2" s="53"/>
      <c r="E2" s="53"/>
      <c r="F2" s="53"/>
      <c r="G2" s="53"/>
      <c r="H2" s="53"/>
      <c r="I2" s="53"/>
      <c r="J2" s="53"/>
      <c r="K2" s="53"/>
      <c r="L2" s="53"/>
    </row>
    <row r="3" spans="1:12" ht="89.25" customHeight="1" x14ac:dyDescent="0.25">
      <c r="A3" s="85" t="s">
        <v>447</v>
      </c>
      <c r="B3" s="86"/>
      <c r="C3" s="22"/>
      <c r="D3" s="22"/>
      <c r="E3" s="22"/>
      <c r="F3" s="22"/>
      <c r="G3" s="22"/>
      <c r="H3" s="22"/>
      <c r="I3" s="22"/>
      <c r="J3" s="22"/>
      <c r="K3" s="22"/>
      <c r="L3" s="22"/>
    </row>
    <row r="4" spans="1:12" ht="15" customHeight="1" x14ac:dyDescent="0.25">
      <c r="A4" s="12"/>
      <c r="B4" s="87" t="s">
        <v>436</v>
      </c>
      <c r="C4" s="12" t="s">
        <v>439</v>
      </c>
      <c r="D4" s="3" t="s">
        <v>440</v>
      </c>
      <c r="E4" s="12" t="s">
        <v>439</v>
      </c>
      <c r="F4" s="87" t="s">
        <v>436</v>
      </c>
      <c r="G4" s="3"/>
      <c r="H4" s="87" t="s">
        <v>436</v>
      </c>
      <c r="I4" s="12" t="s">
        <v>439</v>
      </c>
      <c r="J4" s="3" t="s">
        <v>440</v>
      </c>
      <c r="K4" s="12" t="s">
        <v>439</v>
      </c>
      <c r="L4" s="87" t="s">
        <v>436</v>
      </c>
    </row>
    <row r="5" spans="1:12" ht="15" customHeight="1" x14ac:dyDescent="0.25">
      <c r="A5" s="12"/>
      <c r="B5" s="3" t="s">
        <v>435</v>
      </c>
      <c r="C5" s="12" t="s">
        <v>438</v>
      </c>
      <c r="D5" s="3" t="s">
        <v>435</v>
      </c>
      <c r="E5" s="12" t="s">
        <v>438</v>
      </c>
      <c r="F5" s="3" t="s">
        <v>435</v>
      </c>
      <c r="G5" s="3"/>
      <c r="H5" s="3" t="s">
        <v>435</v>
      </c>
      <c r="I5" s="12" t="s">
        <v>438</v>
      </c>
      <c r="J5" s="3" t="s">
        <v>435</v>
      </c>
      <c r="K5" s="12" t="s">
        <v>438</v>
      </c>
      <c r="L5" s="3" t="s">
        <v>435</v>
      </c>
    </row>
    <row r="6" spans="1:12" ht="15" customHeight="1" x14ac:dyDescent="0.25">
      <c r="A6" s="22"/>
      <c r="B6" s="86">
        <v>2025</v>
      </c>
      <c r="C6" s="29" t="s">
        <v>441</v>
      </c>
      <c r="D6" s="86">
        <v>2025</v>
      </c>
      <c r="E6" s="88" t="s">
        <v>437</v>
      </c>
      <c r="F6" s="86">
        <v>2026</v>
      </c>
      <c r="G6" s="22"/>
      <c r="H6" s="86">
        <v>2025</v>
      </c>
      <c r="I6" s="29" t="s">
        <v>441</v>
      </c>
      <c r="J6" s="86">
        <v>2025</v>
      </c>
      <c r="K6" s="88" t="s">
        <v>437</v>
      </c>
      <c r="L6" s="86">
        <v>2026</v>
      </c>
    </row>
    <row r="7" spans="1:12" ht="15" customHeight="1" x14ac:dyDescent="0.2"/>
    <row r="8" spans="1:12" ht="15" customHeight="1" x14ac:dyDescent="0.25">
      <c r="A8" s="12" t="s">
        <v>45</v>
      </c>
      <c r="B8" s="15">
        <v>558</v>
      </c>
      <c r="C8" s="15">
        <v>1.1000000000000001</v>
      </c>
      <c r="D8" s="15">
        <v>564.29999999999995</v>
      </c>
      <c r="E8" s="15">
        <v>4.0999999999999996</v>
      </c>
      <c r="F8" s="15">
        <v>587.6</v>
      </c>
      <c r="G8" s="12" t="s">
        <v>57</v>
      </c>
      <c r="H8" s="15">
        <v>820</v>
      </c>
      <c r="I8" s="15">
        <v>2</v>
      </c>
      <c r="J8" s="15">
        <v>836.2</v>
      </c>
      <c r="K8" s="15">
        <v>2.5</v>
      </c>
      <c r="L8" s="15">
        <v>857</v>
      </c>
    </row>
    <row r="9" spans="1:12" ht="15" customHeight="1" x14ac:dyDescent="0.25">
      <c r="A9" s="3" t="s">
        <v>46</v>
      </c>
      <c r="B9" s="15">
        <v>455.7</v>
      </c>
      <c r="C9" s="15">
        <v>1.2</v>
      </c>
      <c r="D9" s="15">
        <v>461</v>
      </c>
      <c r="E9" s="15">
        <v>4.5999999999999996</v>
      </c>
      <c r="F9" s="15">
        <v>482.2</v>
      </c>
      <c r="G9" s="3"/>
      <c r="H9" s="15"/>
      <c r="I9" s="15"/>
      <c r="J9" s="15"/>
      <c r="K9" s="15"/>
      <c r="L9" s="15"/>
    </row>
    <row r="10" spans="1:12" ht="15" x14ac:dyDescent="0.25">
      <c r="A10" s="3" t="s">
        <v>47</v>
      </c>
      <c r="B10" s="15">
        <v>102.2</v>
      </c>
      <c r="C10" s="15">
        <v>1</v>
      </c>
      <c r="D10" s="15">
        <v>103.3</v>
      </c>
      <c r="E10" s="15">
        <v>2</v>
      </c>
      <c r="F10" s="15">
        <v>105.4</v>
      </c>
      <c r="G10" s="3" t="s">
        <v>58</v>
      </c>
      <c r="H10" s="15">
        <v>515.29999999999995</v>
      </c>
      <c r="I10" s="15">
        <v>2.4</v>
      </c>
      <c r="J10" s="15">
        <v>527.6</v>
      </c>
      <c r="K10" s="15">
        <v>2.1</v>
      </c>
      <c r="L10" s="15">
        <v>538.70000000000005</v>
      </c>
    </row>
    <row r="11" spans="1:12" ht="15" customHeight="1" x14ac:dyDescent="0.25">
      <c r="A11" s="3"/>
      <c r="B11" s="15"/>
      <c r="C11" s="15"/>
      <c r="D11" s="15"/>
      <c r="E11" s="15"/>
      <c r="F11" s="15"/>
      <c r="G11" s="3"/>
      <c r="H11" s="15"/>
      <c r="I11" s="15"/>
      <c r="J11" s="15"/>
      <c r="K11" s="15"/>
      <c r="L11" s="15"/>
    </row>
    <row r="12" spans="1:12" ht="15" customHeight="1" x14ac:dyDescent="0.25">
      <c r="A12" s="12" t="s">
        <v>48</v>
      </c>
      <c r="B12" s="15">
        <v>339</v>
      </c>
      <c r="C12" s="15"/>
      <c r="D12" s="15"/>
      <c r="E12" s="15"/>
      <c r="F12" s="15">
        <v>343.5</v>
      </c>
      <c r="G12" s="12" t="s">
        <v>47</v>
      </c>
      <c r="H12" s="15">
        <v>304.7</v>
      </c>
      <c r="I12" s="15">
        <v>1.3</v>
      </c>
      <c r="J12" s="15">
        <v>308.60000000000002</v>
      </c>
      <c r="K12" s="15">
        <v>3.1</v>
      </c>
      <c r="L12" s="15">
        <v>318.3</v>
      </c>
    </row>
    <row r="13" spans="1:12" ht="15" customHeight="1" x14ac:dyDescent="0.25">
      <c r="A13" s="3"/>
      <c r="B13" s="15"/>
      <c r="C13" s="15"/>
      <c r="D13" s="15"/>
      <c r="E13" s="15"/>
      <c r="F13" s="15"/>
      <c r="G13" s="3" t="s">
        <v>59</v>
      </c>
      <c r="H13" s="15">
        <v>127.2</v>
      </c>
      <c r="I13" s="15">
        <v>2.9</v>
      </c>
      <c r="J13" s="15">
        <v>130.80000000000001</v>
      </c>
      <c r="K13" s="15">
        <v>3.5</v>
      </c>
      <c r="L13" s="15">
        <v>135.4</v>
      </c>
    </row>
    <row r="14" spans="1:12" ht="15" customHeight="1" x14ac:dyDescent="0.25">
      <c r="A14" s="12" t="s">
        <v>49</v>
      </c>
      <c r="B14" s="15">
        <v>182.6</v>
      </c>
      <c r="C14" s="15">
        <v>1.6</v>
      </c>
      <c r="D14" s="15">
        <v>185.5</v>
      </c>
      <c r="E14" s="15">
        <v>3</v>
      </c>
      <c r="F14" s="15">
        <v>191</v>
      </c>
      <c r="G14" s="12" t="s">
        <v>60</v>
      </c>
      <c r="H14" s="15">
        <v>102.2</v>
      </c>
      <c r="I14" s="15">
        <v>1.2</v>
      </c>
      <c r="J14" s="15">
        <v>103.5</v>
      </c>
      <c r="K14" s="15">
        <v>1.8</v>
      </c>
      <c r="L14" s="15">
        <v>105.4</v>
      </c>
    </row>
    <row r="15" spans="1:12" ht="15" customHeight="1" x14ac:dyDescent="0.25">
      <c r="A15" s="3" t="s">
        <v>46</v>
      </c>
      <c r="B15" s="15">
        <v>148.69999999999999</v>
      </c>
      <c r="C15" s="15">
        <v>1.7</v>
      </c>
      <c r="D15" s="15">
        <v>151.30000000000001</v>
      </c>
      <c r="E15" s="15">
        <v>3</v>
      </c>
      <c r="F15" s="15">
        <v>155.69999999999999</v>
      </c>
      <c r="G15" s="12" t="s">
        <v>61</v>
      </c>
      <c r="H15" s="15">
        <v>75.3</v>
      </c>
      <c r="I15" s="15">
        <v>-1.4</v>
      </c>
      <c r="J15" s="15">
        <v>74.3</v>
      </c>
      <c r="K15" s="15">
        <v>4.3</v>
      </c>
      <c r="L15" s="15">
        <v>77.5</v>
      </c>
    </row>
    <row r="16" spans="1:12" ht="15" customHeight="1" x14ac:dyDescent="0.25">
      <c r="A16" s="3" t="s">
        <v>47</v>
      </c>
      <c r="B16" s="15">
        <v>33.799999999999997</v>
      </c>
      <c r="C16" s="15">
        <v>1.2</v>
      </c>
      <c r="D16" s="15">
        <v>34.299999999999997</v>
      </c>
      <c r="E16" s="15">
        <v>3</v>
      </c>
      <c r="F16" s="15">
        <v>35.299999999999997</v>
      </c>
      <c r="G16" s="12"/>
      <c r="H16" s="15"/>
      <c r="I16" s="15"/>
      <c r="J16" s="15"/>
      <c r="K16" s="15"/>
      <c r="L16" s="15"/>
    </row>
    <row r="17" spans="1:12" ht="15" customHeight="1" x14ac:dyDescent="0.25">
      <c r="A17" s="3"/>
      <c r="B17" s="15"/>
      <c r="C17" s="15"/>
      <c r="D17" s="15"/>
      <c r="E17" s="15"/>
      <c r="F17" s="15"/>
      <c r="G17" s="3"/>
      <c r="H17" s="15"/>
      <c r="I17" s="15"/>
      <c r="J17" s="15"/>
      <c r="K17" s="15"/>
      <c r="L17" s="15"/>
    </row>
    <row r="18" spans="1:12" ht="15" customHeight="1" x14ac:dyDescent="0.25">
      <c r="A18" s="3" t="s">
        <v>152</v>
      </c>
      <c r="B18" s="15">
        <v>116.4</v>
      </c>
      <c r="C18" s="15"/>
      <c r="D18" s="15"/>
      <c r="E18" s="15"/>
      <c r="F18" s="15">
        <v>125.1</v>
      </c>
      <c r="G18" s="12" t="s">
        <v>62</v>
      </c>
      <c r="H18" s="15">
        <v>237.2</v>
      </c>
      <c r="I18" s="15">
        <v>4</v>
      </c>
      <c r="J18" s="15">
        <v>246.6</v>
      </c>
      <c r="K18" s="15">
        <v>3</v>
      </c>
      <c r="L18" s="15">
        <v>253.9</v>
      </c>
    </row>
    <row r="19" spans="1:12" ht="15" customHeight="1" x14ac:dyDescent="0.25">
      <c r="A19" s="3"/>
      <c r="B19" s="15"/>
      <c r="C19" s="15"/>
      <c r="D19" s="15"/>
      <c r="E19" s="15"/>
      <c r="F19" s="15"/>
      <c r="G19" s="3" t="s">
        <v>79</v>
      </c>
      <c r="H19" s="15">
        <v>200.6</v>
      </c>
      <c r="I19" s="15">
        <v>3.6</v>
      </c>
      <c r="J19" s="15">
        <v>207.7</v>
      </c>
      <c r="K19" s="15">
        <v>3</v>
      </c>
      <c r="L19" s="15">
        <v>213.9</v>
      </c>
    </row>
    <row r="20" spans="1:12" ht="15" customHeight="1" x14ac:dyDescent="0.25">
      <c r="A20" s="3"/>
      <c r="B20" s="15"/>
      <c r="C20" s="15"/>
      <c r="D20" s="15"/>
      <c r="E20" s="15"/>
      <c r="F20" s="15"/>
      <c r="G20" s="3" t="s">
        <v>165</v>
      </c>
      <c r="H20" s="15">
        <v>63.3</v>
      </c>
      <c r="I20" s="15">
        <v>5.4</v>
      </c>
      <c r="J20" s="15">
        <v>66.7</v>
      </c>
      <c r="K20" s="15">
        <v>3</v>
      </c>
      <c r="L20" s="15">
        <v>68.7</v>
      </c>
    </row>
    <row r="21" spans="1:12" ht="15" customHeight="1" x14ac:dyDescent="0.25">
      <c r="G21" s="12" t="s">
        <v>166</v>
      </c>
      <c r="H21" s="15">
        <v>137.30000000000001</v>
      </c>
      <c r="I21" s="15">
        <v>2.7</v>
      </c>
      <c r="J21" s="15">
        <v>141</v>
      </c>
      <c r="K21" s="15">
        <v>3</v>
      </c>
      <c r="L21" s="15">
        <v>145.1</v>
      </c>
    </row>
    <row r="22" spans="1:12" ht="15" customHeight="1" x14ac:dyDescent="0.25">
      <c r="A22" s="12"/>
      <c r="B22" s="15"/>
      <c r="C22" s="15"/>
      <c r="D22" s="15"/>
      <c r="E22" s="15"/>
      <c r="F22" s="15"/>
      <c r="G22" s="12" t="s">
        <v>80</v>
      </c>
      <c r="H22" s="15">
        <v>36.6</v>
      </c>
      <c r="I22" s="15">
        <v>6.3</v>
      </c>
      <c r="J22" s="15">
        <v>38.9</v>
      </c>
      <c r="K22" s="15">
        <v>3</v>
      </c>
      <c r="L22" s="15">
        <v>40.1</v>
      </c>
    </row>
    <row r="23" spans="1:12" ht="15" customHeight="1" x14ac:dyDescent="0.25">
      <c r="A23" s="12"/>
      <c r="B23" s="15"/>
      <c r="C23" s="15"/>
      <c r="D23" s="15"/>
      <c r="E23" s="15"/>
      <c r="F23" s="15"/>
      <c r="G23" s="3"/>
      <c r="H23" s="15"/>
      <c r="I23" s="15"/>
      <c r="J23" s="15"/>
      <c r="K23" s="15"/>
      <c r="L23" s="15"/>
    </row>
    <row r="24" spans="1:12" ht="15" customHeight="1" x14ac:dyDescent="0.25">
      <c r="A24" s="3"/>
      <c r="B24" s="15"/>
      <c r="C24" s="15"/>
      <c r="D24" s="15"/>
      <c r="E24" s="15"/>
      <c r="F24" s="15"/>
      <c r="G24" s="12" t="s">
        <v>63</v>
      </c>
      <c r="H24" s="15">
        <v>-2.5</v>
      </c>
      <c r="I24" s="15"/>
      <c r="J24" s="15">
        <v>-0.6</v>
      </c>
      <c r="K24" s="15"/>
      <c r="L24" s="15">
        <v>-0.5</v>
      </c>
    </row>
    <row r="25" spans="1:12" ht="15" customHeight="1" x14ac:dyDescent="0.25">
      <c r="A25" s="3"/>
      <c r="B25" s="15"/>
      <c r="C25" s="15"/>
      <c r="D25" s="15"/>
      <c r="E25" s="15"/>
      <c r="F25" s="15"/>
      <c r="G25" s="12"/>
      <c r="H25" s="15"/>
      <c r="I25" s="15"/>
      <c r="J25" s="15"/>
      <c r="K25" s="15"/>
      <c r="L25" s="15"/>
    </row>
    <row r="26" spans="1:12" ht="15" customHeight="1" x14ac:dyDescent="0.25">
      <c r="A26" s="12" t="s">
        <v>50</v>
      </c>
      <c r="B26" s="15">
        <v>1196</v>
      </c>
      <c r="C26" s="15">
        <v>1.5</v>
      </c>
      <c r="D26" s="15">
        <v>1213.9000000000001</v>
      </c>
      <c r="E26" s="15">
        <v>2.7</v>
      </c>
      <c r="F26" s="15">
        <v>1247.0999999999999</v>
      </c>
      <c r="G26" s="12" t="s">
        <v>64</v>
      </c>
      <c r="H26" s="15">
        <v>1054.7</v>
      </c>
      <c r="I26" s="15">
        <v>2.6</v>
      </c>
      <c r="J26" s="15">
        <v>1082.2</v>
      </c>
      <c r="K26" s="15">
        <v>2.6</v>
      </c>
      <c r="L26" s="15">
        <v>1110.4000000000001</v>
      </c>
    </row>
    <row r="27" spans="1:12" ht="15" customHeight="1" x14ac:dyDescent="0.25">
      <c r="A27" s="3"/>
      <c r="B27" s="15"/>
      <c r="C27" s="15"/>
      <c r="D27" s="15"/>
      <c r="E27" s="15"/>
      <c r="F27" s="15"/>
      <c r="G27" s="3"/>
      <c r="H27" s="15"/>
      <c r="I27" s="15"/>
      <c r="J27" s="15"/>
      <c r="K27" s="15"/>
      <c r="L27" s="15"/>
    </row>
    <row r="28" spans="1:12" ht="15" customHeight="1" x14ac:dyDescent="0.25">
      <c r="A28" s="12" t="s">
        <v>51</v>
      </c>
      <c r="B28" s="15">
        <v>850</v>
      </c>
      <c r="C28" s="15">
        <v>3.2</v>
      </c>
      <c r="D28" s="15">
        <v>877.6</v>
      </c>
      <c r="E28" s="15">
        <v>0.8</v>
      </c>
      <c r="F28" s="15">
        <v>885</v>
      </c>
      <c r="G28" s="12" t="s">
        <v>65</v>
      </c>
      <c r="H28" s="15">
        <v>991.3</v>
      </c>
      <c r="I28" s="15">
        <v>1.8</v>
      </c>
      <c r="J28" s="15">
        <v>1009.4</v>
      </c>
      <c r="K28" s="15">
        <v>1.2</v>
      </c>
      <c r="L28" s="15">
        <v>1021.7</v>
      </c>
    </row>
    <row r="29" spans="1:12" ht="15" customHeight="1" x14ac:dyDescent="0.25">
      <c r="A29" s="12"/>
      <c r="B29" s="15"/>
      <c r="C29" s="15"/>
      <c r="D29" s="15"/>
      <c r="E29" s="15"/>
      <c r="F29" s="15"/>
      <c r="G29" s="3"/>
      <c r="H29" s="15"/>
      <c r="I29" s="15"/>
      <c r="J29" s="15"/>
      <c r="K29" s="15"/>
      <c r="L29" s="15"/>
    </row>
    <row r="30" spans="1:12" ht="15" customHeight="1" x14ac:dyDescent="0.25">
      <c r="A30" s="29" t="s">
        <v>52</v>
      </c>
      <c r="B30" s="16">
        <v>2046</v>
      </c>
      <c r="C30" s="16">
        <v>2.2000000000000002</v>
      </c>
      <c r="D30" s="16">
        <v>2091.5</v>
      </c>
      <c r="E30" s="16">
        <v>1.9</v>
      </c>
      <c r="F30" s="16">
        <v>2132.1</v>
      </c>
      <c r="G30" s="29" t="s">
        <v>66</v>
      </c>
      <c r="H30" s="16">
        <v>2046</v>
      </c>
      <c r="I30" s="16">
        <v>2.2000000000000002</v>
      </c>
      <c r="J30" s="16">
        <v>2091.5</v>
      </c>
      <c r="K30" s="16">
        <v>1.9</v>
      </c>
      <c r="L30" s="16">
        <v>2132.1</v>
      </c>
    </row>
    <row r="31" spans="1:12" ht="15" customHeight="1" x14ac:dyDescent="0.25">
      <c r="A31" s="3"/>
      <c r="B31" s="15"/>
      <c r="C31" s="15"/>
      <c r="D31" s="15"/>
      <c r="E31" s="15"/>
      <c r="F31" s="15"/>
      <c r="G31" s="12"/>
      <c r="H31" s="15"/>
      <c r="I31" s="15"/>
      <c r="J31" s="15"/>
      <c r="K31" s="15"/>
      <c r="L31" s="15"/>
    </row>
    <row r="32" spans="1:12" ht="15" customHeight="1" x14ac:dyDescent="0.25">
      <c r="A32" s="12" t="s">
        <v>53</v>
      </c>
      <c r="B32" s="15">
        <v>397.3</v>
      </c>
      <c r="C32" s="15"/>
      <c r="D32" s="15"/>
      <c r="E32" s="15"/>
      <c r="F32" s="15">
        <v>398.3</v>
      </c>
      <c r="G32" s="12" t="s">
        <v>67</v>
      </c>
      <c r="H32" s="15">
        <v>141.30000000000001</v>
      </c>
      <c r="I32" s="15"/>
      <c r="J32" s="15"/>
      <c r="K32" s="15"/>
      <c r="L32" s="15">
        <v>136.69999999999999</v>
      </c>
    </row>
    <row r="33" spans="1:12" ht="15" customHeight="1" x14ac:dyDescent="0.25">
      <c r="A33" s="12" t="s">
        <v>54</v>
      </c>
      <c r="B33" s="15">
        <v>24.1</v>
      </c>
      <c r="C33" s="15"/>
      <c r="D33" s="15"/>
      <c r="E33" s="15"/>
      <c r="F33" s="15">
        <v>24.6</v>
      </c>
      <c r="G33" s="12" t="s">
        <v>68</v>
      </c>
      <c r="H33" s="15">
        <v>385.2</v>
      </c>
      <c r="I33" s="15"/>
      <c r="J33" s="15"/>
      <c r="K33" s="15"/>
      <c r="L33" s="15">
        <v>385.4</v>
      </c>
    </row>
    <row r="34" spans="1:12" ht="15" customHeight="1" x14ac:dyDescent="0.25">
      <c r="A34" s="12" t="s">
        <v>55</v>
      </c>
      <c r="B34" s="15">
        <v>123.9</v>
      </c>
      <c r="C34" s="15"/>
      <c r="D34" s="15"/>
      <c r="E34" s="15"/>
      <c r="F34" s="15">
        <v>118.5</v>
      </c>
      <c r="G34" s="12" t="s">
        <v>69</v>
      </c>
      <c r="H34" s="15">
        <v>18.899999999999999</v>
      </c>
      <c r="I34" s="15"/>
      <c r="J34" s="15"/>
      <c r="K34" s="15"/>
      <c r="L34" s="15">
        <v>19.3</v>
      </c>
    </row>
    <row r="35" spans="1:12" ht="15" customHeight="1" x14ac:dyDescent="0.25">
      <c r="A35" s="12"/>
      <c r="B35" s="15"/>
      <c r="C35" s="15"/>
      <c r="D35" s="15"/>
      <c r="E35" s="15"/>
      <c r="F35" s="15"/>
      <c r="G35" s="12"/>
      <c r="H35" s="15"/>
      <c r="I35" s="15"/>
      <c r="J35" s="15"/>
      <c r="K35" s="15"/>
      <c r="L35" s="15"/>
    </row>
    <row r="36" spans="1:12" ht="15" customHeight="1" x14ac:dyDescent="0.25">
      <c r="A36" s="12" t="s">
        <v>56</v>
      </c>
      <c r="B36" s="15">
        <v>545.4</v>
      </c>
      <c r="C36" s="15"/>
      <c r="D36" s="15"/>
      <c r="E36" s="15"/>
      <c r="F36" s="15">
        <v>541.4</v>
      </c>
      <c r="G36" s="12" t="s">
        <v>56</v>
      </c>
      <c r="H36" s="15">
        <v>545.4</v>
      </c>
      <c r="I36" s="15"/>
      <c r="J36" s="15"/>
      <c r="K36" s="15"/>
      <c r="L36" s="15">
        <v>541.4</v>
      </c>
    </row>
    <row r="37" spans="1:12" ht="15" customHeight="1" x14ac:dyDescent="0.25">
      <c r="A37" s="29"/>
      <c r="B37" s="89"/>
      <c r="C37" s="89"/>
      <c r="D37" s="89"/>
      <c r="E37" s="89"/>
      <c r="F37" s="89"/>
      <c r="G37" s="22"/>
      <c r="H37" s="22"/>
      <c r="I37" s="22"/>
      <c r="J37" s="22"/>
      <c r="K37" s="22"/>
      <c r="L37" s="22"/>
    </row>
    <row r="38" spans="1:12" ht="15" customHeight="1" x14ac:dyDescent="0.2">
      <c r="B38" s="52"/>
      <c r="C38" s="52"/>
      <c r="D38" s="52"/>
      <c r="E38" s="52"/>
      <c r="F38" s="52"/>
    </row>
    <row r="39" spans="1:12" ht="15" customHeight="1" x14ac:dyDescent="0.2"/>
    <row r="40" spans="1:12" ht="15" customHeight="1" x14ac:dyDescent="0.2"/>
  </sheetData>
  <hyperlinks>
    <hyperlink ref="A1" location="contents!A1" display="to contents #text_start" xr:uid="{00000000-0004-0000-0900-000000000000}"/>
  </hyperlinks>
  <pageMargins left="0.7" right="0.7" top="0.75" bottom="0.75" header="0.3" footer="0.3"/>
  <pageSetup orientation="portrait" horizontalDpi="1200" verticalDpi="12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contents</vt:lpstr>
      <vt:lpstr>readme</vt:lpstr>
      <vt:lpstr>Appendix_01</vt:lpstr>
      <vt:lpstr>Appendix_02</vt:lpstr>
      <vt:lpstr>Appendix_03</vt:lpstr>
      <vt:lpstr>Appendix_04_1</vt:lpstr>
      <vt:lpstr>Appendix_04_2</vt:lpstr>
      <vt:lpstr>Appendix_04_3</vt:lpstr>
      <vt:lpstr>Appendix_04_4</vt:lpstr>
      <vt:lpstr>Appendix_04_5</vt:lpstr>
      <vt:lpstr>Appendix_04_6</vt:lpstr>
      <vt:lpstr>Appendix_04_7</vt:lpstr>
      <vt:lpstr>Appendix_05</vt:lpstr>
      <vt:lpstr>Appendix_06</vt:lpstr>
      <vt:lpstr>Appendix_07</vt:lpstr>
      <vt:lpstr>Appendix_08</vt:lpstr>
      <vt:lpstr>Appendix_09</vt:lpstr>
      <vt:lpstr>Appendix_10</vt:lpstr>
      <vt:lpstr>Appendix_11</vt:lpstr>
      <vt:lpstr>Appendix_12</vt:lpstr>
      <vt:lpstr>Appendix_13</vt:lpstr>
      <vt:lpstr>Appendix_14</vt:lpstr>
      <vt:lpstr>Appendix_15</vt:lpstr>
      <vt:lpstr>Appendix_16</vt:lpstr>
      <vt:lpstr>Appendix_17</vt:lpstr>
      <vt:lpstr>Appendix_18</vt:lpstr>
      <vt:lpstr>Appendix_19A</vt:lpstr>
      <vt:lpstr>Appendix_19B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Tristan Goddijn</dc:creator>
  <dc:description/>
  <cp:lastModifiedBy>Tristan Goddijn</cp:lastModifiedBy>
  <cp:revision>39</cp:revision>
  <dcterms:created xsi:type="dcterms:W3CDTF">2020-09-12T16:54:34Z</dcterms:created>
  <dcterms:modified xsi:type="dcterms:W3CDTF">2025-02-25T15:36:12Z</dcterms:modified>
  <dc:language>en-US</dc:language>
</cp:coreProperties>
</file>